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ysair201\Desktop\"/>
    </mc:Choice>
  </mc:AlternateContent>
  <xr:revisionPtr revIDLastSave="0" documentId="8_{2235E276-3846-430C-B1B5-C57FF5858105}" xr6:coauthVersionLast="47" xr6:coauthVersionMax="47" xr10:uidLastSave="{00000000-0000-0000-0000-000000000000}"/>
  <workbookProtection workbookAlgorithmName="SHA-512" workbookHashValue="L93AkhuRo+KFp4TnesGjWPwM7CVF/MFKsPXqwj5gHgPUZ5xOLByF990sBKpBybtht7mToojNBidkcCthRz80MQ==" workbookSaltValue="h3nL0H6K2FojkgKnFl7S+g==" workbookSpinCount="100000" lockStructure="1"/>
  <bookViews>
    <workbookView xWindow="-120" yWindow="-120" windowWidth="20730" windowHeight="11040" xr2:uid="{2F6D9E5F-AB74-4CAC-A1AC-BB147ADB7E93}"/>
  </bookViews>
  <sheets>
    <sheet name="レバーレート算出シート" sheetId="3" r:id="rId1"/>
    <sheet name="（参考）算出用詳細シート" sheetId="2" r:id="rId2"/>
  </sheets>
  <definedNames>
    <definedName name="_xlnm.Print_Area" localSheetId="1">'（参考）算出用詳細シート'!$A$1:$N$69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3" l="1"/>
  <c r="C45" i="2"/>
  <c r="C61" i="2" s="1"/>
  <c r="G61" i="2" s="1"/>
  <c r="K31" i="2"/>
  <c r="K30" i="2"/>
  <c r="K29" i="2"/>
  <c r="I13" i="2"/>
  <c r="E13" i="2"/>
  <c r="C23" i="2"/>
  <c r="C17" i="2"/>
  <c r="C14" i="2"/>
  <c r="C49" i="2" l="1"/>
  <c r="J27" i="2"/>
  <c r="H20" i="2"/>
  <c r="E57" i="2" l="1"/>
  <c r="E14" i="2"/>
  <c r="F13" i="2"/>
  <c r="F14" i="2" s="1"/>
  <c r="I14" i="2" s="1"/>
  <c r="H12" i="2" s="1"/>
  <c r="E20" i="2" s="1"/>
  <c r="C20" i="2" l="1"/>
  <c r="H49" i="2"/>
  <c r="J20" i="2" l="1"/>
  <c r="G69" i="3" s="1"/>
  <c r="J23" i="2"/>
  <c r="G71" i="3" s="1"/>
  <c r="C57" i="2"/>
  <c r="J49" i="2" l="1"/>
  <c r="J57" i="2"/>
  <c r="L49" i="2" s="1"/>
  <c r="K20" i="2"/>
  <c r="G70" i="3" s="1"/>
  <c r="E49" i="2" l="1"/>
  <c r="G85" i="3" s="1"/>
  <c r="E52" i="2" l="1"/>
  <c r="C52" i="2" l="1"/>
  <c r="G86" i="3" s="1"/>
  <c r="G8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石原修平</author>
  </authors>
  <commentList>
    <comment ref="H11" authorId="0" shapeId="0" xr:uid="{EF7AB31C-1388-4940-92D7-0043716BB8B4}">
      <text>
        <r>
          <rPr>
            <sz val="12"/>
            <color indexed="81"/>
            <rFont val="MS P ゴシック"/>
            <family val="3"/>
            <charset val="128"/>
          </rPr>
          <t>人件費等が差引原価ではなく経費に含まれている場合は、整備技術料原価が低く表示される（「ー」になる、等）可能性がありますが、経費（一般管理費）として計上されているのでレバーレート算出には影響ございません。</t>
        </r>
        <r>
          <rPr>
            <sz val="9"/>
            <color indexed="81"/>
            <rFont val="MS P ゴシック"/>
            <family val="3"/>
            <charset val="128"/>
          </rPr>
          <t xml:space="preserve">
</t>
        </r>
      </text>
    </comment>
    <comment ref="J23" authorId="0" shapeId="0" xr:uid="{03F352A8-5F90-4979-918F-C2F95CBC00FC}">
      <text>
        <r>
          <rPr>
            <sz val="11"/>
            <color indexed="81"/>
            <rFont val="MS P ゴシック"/>
            <family val="3"/>
            <charset val="128"/>
          </rPr>
          <t>「現レバーレート」は、本ソフトへの入力値を基に計算した整備技術料売上と稼働時間により算出した理論上のレバーレート（整備技術料売上÷稼働時間）を参考に表示しているものとなるため、貴社で現在設定しているレバーレートと差異がある可能性があります。</t>
        </r>
      </text>
    </comment>
    <comment ref="K29" authorId="0" shapeId="0" xr:uid="{D3109A2E-4713-4DF9-9A8C-5E649698D9CB}">
      <text>
        <r>
          <rPr>
            <sz val="11"/>
            <color indexed="81"/>
            <rFont val="MS P ゴシック"/>
            <family val="3"/>
            <charset val="128"/>
          </rPr>
          <t>自工場内において、実際に整備に専従している人員数を入力してください。
工員となっている場合でも実際に整備に従事していない場合は本計算上は整備要員数としてカウントしないでください。</t>
        </r>
      </text>
    </comment>
    <comment ref="G57" authorId="0" shapeId="0" xr:uid="{9F7DFF06-D7E3-48EE-B2B5-FC885EAE6B90}">
      <text>
        <r>
          <rPr>
            <sz val="11"/>
            <color indexed="81"/>
            <rFont val="MS P ゴシック"/>
            <family val="3"/>
            <charset val="128"/>
          </rPr>
          <t>物価上昇率については、各地域の事情に応じて設定をお願いいたします。
初期値は全国平均値である「3.0％」としております。</t>
        </r>
      </text>
    </comment>
    <comment ref="E61" authorId="0" shapeId="0" xr:uid="{D779B039-CC36-4198-A73F-072AA304320D}">
      <text>
        <r>
          <rPr>
            <sz val="11"/>
            <color indexed="81"/>
            <rFont val="MS P ゴシック"/>
            <family val="3"/>
            <charset val="128"/>
          </rPr>
          <t>物価上昇率については、各地域の事情に応じて設定をお願いいたします。
初期値は全国平均値である「3％」としております。</t>
        </r>
      </text>
    </comment>
  </commentList>
</comments>
</file>

<file path=xl/sharedStrings.xml><?xml version="1.0" encoding="utf-8"?>
<sst xmlns="http://schemas.openxmlformats.org/spreadsheetml/2006/main" count="130" uniqueCount="96">
  <si>
    <t>整備要員数</t>
    <rPh sb="0" eb="5">
      <t>セイビヨウインスウ</t>
    </rPh>
    <phoneticPr fontId="2"/>
  </si>
  <si>
    <t>＝</t>
    <phoneticPr fontId="2"/>
  </si>
  <si>
    <t>×</t>
    <phoneticPr fontId="2"/>
  </si>
  <si>
    <t>稼働時間</t>
    <rPh sb="0" eb="4">
      <t>カドウジカン</t>
    </rPh>
    <phoneticPr fontId="2"/>
  </si>
  <si>
    <t>－</t>
    <phoneticPr fontId="2"/>
  </si>
  <si>
    <t>（利益率）</t>
    <rPh sb="1" eb="4">
      <t>リエキリツ</t>
    </rPh>
    <phoneticPr fontId="2"/>
  </si>
  <si>
    <t>１日当たりの就業時間</t>
    <rPh sb="1" eb="2">
      <t>ヒ</t>
    </rPh>
    <rPh sb="2" eb="3">
      <t>ア</t>
    </rPh>
    <rPh sb="6" eb="10">
      <t>シュウギョウジカン</t>
    </rPh>
    <phoneticPr fontId="2"/>
  </si>
  <si>
    <t>年間休日</t>
    <rPh sb="0" eb="4">
      <t>ネンカンキュウジツ</t>
    </rPh>
    <phoneticPr fontId="2"/>
  </si>
  <si>
    <t>（▼参考：利益率）</t>
    <rPh sb="2" eb="4">
      <t>サンコウ</t>
    </rPh>
    <rPh sb="5" eb="8">
      <t>リエキリツ</t>
    </rPh>
    <phoneticPr fontId="2"/>
  </si>
  <si>
    <t>≪目標利益から新たなレバーレートを算出≫</t>
    <rPh sb="1" eb="5">
      <t>モクヒョウリエキ</t>
    </rPh>
    <rPh sb="7" eb="8">
      <t>アラ</t>
    </rPh>
    <rPh sb="17" eb="19">
      <t>サンシュツ</t>
    </rPh>
    <phoneticPr fontId="2"/>
  </si>
  <si>
    <t>▼稼働時間の算出</t>
    <rPh sb="1" eb="3">
      <t>カドウ</t>
    </rPh>
    <rPh sb="3" eb="5">
      <t>ジカン</t>
    </rPh>
    <rPh sb="6" eb="8">
      <t>サンシュツ</t>
    </rPh>
    <phoneticPr fontId="2"/>
  </si>
  <si>
    <t>現状把握（現売上高ベース＆稼働時間の算出）</t>
    <rPh sb="0" eb="4">
      <t>ゲンジョウハアク</t>
    </rPh>
    <rPh sb="5" eb="6">
      <t>ゲン</t>
    </rPh>
    <rPh sb="6" eb="9">
      <t>ウリアゲダカ</t>
    </rPh>
    <rPh sb="13" eb="17">
      <t>カドウジカン</t>
    </rPh>
    <rPh sb="18" eb="20">
      <t>サンシュツ</t>
    </rPh>
    <phoneticPr fontId="2"/>
  </si>
  <si>
    <t>整備技術料原価</t>
    <rPh sb="0" eb="2">
      <t>セイビ</t>
    </rPh>
    <rPh sb="2" eb="5">
      <t>ギジュツリョウ</t>
    </rPh>
    <rPh sb="5" eb="7">
      <t>ゲンカ</t>
    </rPh>
    <phoneticPr fontId="2"/>
  </si>
  <si>
    <t>整備技術料売上高</t>
    <rPh sb="0" eb="2">
      <t>セイビ</t>
    </rPh>
    <rPh sb="2" eb="5">
      <t>ギジュツリョウ</t>
    </rPh>
    <rPh sb="5" eb="7">
      <t>ウリアゲ</t>
    </rPh>
    <rPh sb="7" eb="8">
      <t>ダカ</t>
    </rPh>
    <phoneticPr fontId="2"/>
  </si>
  <si>
    <t>→分かっていれば自身の入力でも可</t>
    <rPh sb="1" eb="2">
      <t>ワ</t>
    </rPh>
    <rPh sb="8" eb="10">
      <t>ジシン</t>
    </rPh>
    <rPh sb="11" eb="13">
      <t>ニュウリョク</t>
    </rPh>
    <rPh sb="15" eb="16">
      <t>カ</t>
    </rPh>
    <phoneticPr fontId="2"/>
  </si>
  <si>
    <t>▼（参考）売上の内訳算出</t>
    <rPh sb="2" eb="4">
      <t>サンコウ</t>
    </rPh>
    <rPh sb="5" eb="6">
      <t>ウ</t>
    </rPh>
    <rPh sb="6" eb="7">
      <t>ア</t>
    </rPh>
    <rPh sb="8" eb="10">
      <t>ウチワケ</t>
    </rPh>
    <rPh sb="10" eb="12">
      <t>サンシュツ</t>
    </rPh>
    <phoneticPr fontId="2"/>
  </si>
  <si>
    <t>▼（参考）原価の内訳算出</t>
    <rPh sb="2" eb="4">
      <t>サンコウ</t>
    </rPh>
    <rPh sb="5" eb="7">
      <t>ゲンカ</t>
    </rPh>
    <rPh sb="8" eb="10">
      <t>ウチワケ</t>
    </rPh>
    <rPh sb="10" eb="12">
      <t>サンシュツ</t>
    </rPh>
    <phoneticPr fontId="2"/>
  </si>
  <si>
    <t>整備技術料売上（部品・外注売上を除く）による目標値の設定【目標利益（金額）ベース】</t>
    <rPh sb="5" eb="7">
      <t>ウリアゲ</t>
    </rPh>
    <rPh sb="8" eb="10">
      <t>ブヒン</t>
    </rPh>
    <rPh sb="11" eb="13">
      <t>ガイチュウ</t>
    </rPh>
    <rPh sb="13" eb="15">
      <t>ウリアゲ</t>
    </rPh>
    <rPh sb="16" eb="17">
      <t>ノゾ</t>
    </rPh>
    <rPh sb="22" eb="25">
      <t>モクヒョウチ</t>
    </rPh>
    <rPh sb="26" eb="28">
      <t>セッテイ</t>
    </rPh>
    <rPh sb="29" eb="33">
      <t>モクヒョウリエキ</t>
    </rPh>
    <rPh sb="34" eb="36">
      <t>キンガク</t>
    </rPh>
    <phoneticPr fontId="2"/>
  </si>
  <si>
    <t>①</t>
    <phoneticPr fontId="12"/>
  </si>
  <si>
    <t>売上原価</t>
    <rPh sb="0" eb="2">
      <t>ウリアゲ</t>
    </rPh>
    <rPh sb="2" eb="4">
      <t>ゲンカ</t>
    </rPh>
    <phoneticPr fontId="12"/>
  </si>
  <si>
    <t>　*******</t>
    <phoneticPr fontId="12"/>
  </si>
  <si>
    <t>　差引原価</t>
    <rPh sb="1" eb="3">
      <t>サシヒキ</t>
    </rPh>
    <rPh sb="3" eb="5">
      <t>ゲンカ</t>
    </rPh>
    <phoneticPr fontId="12"/>
  </si>
  <si>
    <t>⑥</t>
    <phoneticPr fontId="12"/>
  </si>
  <si>
    <t>物価上昇率</t>
    <rPh sb="0" eb="2">
      <t>ブッカ</t>
    </rPh>
    <rPh sb="2" eb="4">
      <t>ジョウショウ</t>
    </rPh>
    <rPh sb="4" eb="5">
      <t>リツ</t>
    </rPh>
    <phoneticPr fontId="2"/>
  </si>
  <si>
    <t>＋</t>
    <phoneticPr fontId="2"/>
  </si>
  <si>
    <t>物価上昇吸収額</t>
    <rPh sb="0" eb="2">
      <t>ブッカ</t>
    </rPh>
    <rPh sb="2" eb="4">
      <t>ジョウショウ</t>
    </rPh>
    <rPh sb="4" eb="6">
      <t>キュウシュウ</t>
    </rPh>
    <rPh sb="6" eb="7">
      <t>ガク</t>
    </rPh>
    <phoneticPr fontId="2"/>
  </si>
  <si>
    <t>レバーレート
試算結果</t>
    <rPh sb="7" eb="9">
      <t>シサン</t>
    </rPh>
    <rPh sb="9" eb="11">
      <t>ケッカ</t>
    </rPh>
    <phoneticPr fontId="2"/>
  </si>
  <si>
    <t>目標利益（金額）の設定に際し、自社の目標利益に加え、次期の物価上昇を吸収できる金額を加味する必要があります。</t>
    <rPh sb="9" eb="11">
      <t>セッテイ</t>
    </rPh>
    <rPh sb="12" eb="13">
      <t>サイ</t>
    </rPh>
    <rPh sb="15" eb="17">
      <t>ジシャ</t>
    </rPh>
    <rPh sb="18" eb="20">
      <t>モクヒョウ</t>
    </rPh>
    <rPh sb="20" eb="22">
      <t>リエキ</t>
    </rPh>
    <rPh sb="23" eb="24">
      <t>クワ</t>
    </rPh>
    <rPh sb="26" eb="28">
      <t>ジキ</t>
    </rPh>
    <rPh sb="29" eb="31">
      <t>ブッカ</t>
    </rPh>
    <rPh sb="31" eb="33">
      <t>ジョウショウ</t>
    </rPh>
    <rPh sb="34" eb="36">
      <t>キュウシュウ</t>
    </rPh>
    <rPh sb="39" eb="41">
      <t>キンガク</t>
    </rPh>
    <rPh sb="42" eb="44">
      <t>カミ</t>
    </rPh>
    <rPh sb="46" eb="48">
      <t>ヒツヨウ</t>
    </rPh>
    <phoneticPr fontId="2"/>
  </si>
  <si>
    <t>①売上金額※1</t>
    <rPh sb="1" eb="3">
      <t>ウリアゲ</t>
    </rPh>
    <rPh sb="3" eb="5">
      <t>キンガク</t>
    </rPh>
    <phoneticPr fontId="2"/>
  </si>
  <si>
    <t>⑥差引原価※2</t>
    <rPh sb="1" eb="3">
      <t>サシヒキ</t>
    </rPh>
    <rPh sb="3" eb="5">
      <t>ゲンカ</t>
    </rPh>
    <phoneticPr fontId="2"/>
  </si>
  <si>
    <t>自社目標純利益(金額)</t>
    <rPh sb="0" eb="2">
      <t>ジシャ</t>
    </rPh>
    <rPh sb="2" eb="4">
      <t>モクヒョウ</t>
    </rPh>
    <rPh sb="4" eb="7">
      <t>ジュンリエキ</t>
    </rPh>
    <rPh sb="8" eb="10">
      <t>キンガク</t>
    </rPh>
    <phoneticPr fontId="2"/>
  </si>
  <si>
    <t>整備技術料利益</t>
    <rPh sb="0" eb="2">
      <t>セイビ</t>
    </rPh>
    <rPh sb="2" eb="5">
      <t>ギジュツリョウ</t>
    </rPh>
    <rPh sb="5" eb="7">
      <t>リエキ</t>
    </rPh>
    <phoneticPr fontId="2"/>
  </si>
  <si>
    <t>（▼参考：目標整備技術料売上高（新レバーレート×稼働時間））</t>
    <rPh sb="2" eb="4">
      <t>サンコウ</t>
    </rPh>
    <rPh sb="5" eb="7">
      <t>モクヒョウ</t>
    </rPh>
    <rPh sb="7" eb="9">
      <t>セイビ</t>
    </rPh>
    <rPh sb="9" eb="12">
      <t>ギジュツリョウ</t>
    </rPh>
    <rPh sb="12" eb="15">
      <t>ウリアゲダカ</t>
    </rPh>
    <rPh sb="16" eb="17">
      <t>シン</t>
    </rPh>
    <rPh sb="24" eb="28">
      <t>カドウジカン</t>
    </rPh>
    <phoneticPr fontId="2"/>
  </si>
  <si>
    <t>▼整備技術売上高の割合（％）</t>
    <rPh sb="1" eb="8">
      <t>セイビギジュツウリアゲダカ</t>
    </rPh>
    <rPh sb="9" eb="11">
      <t>ワリアイ</t>
    </rPh>
    <phoneticPr fontId="2"/>
  </si>
  <si>
    <t>現レバーレート</t>
    <rPh sb="0" eb="1">
      <t>ゲン</t>
    </rPh>
    <phoneticPr fontId="2"/>
  </si>
  <si>
    <t>整備技術料売上※3</t>
    <rPh sb="0" eb="2">
      <t>セイビ</t>
    </rPh>
    <rPh sb="2" eb="5">
      <t>ギジュツリョウ</t>
    </rPh>
    <rPh sb="5" eb="7">
      <t>ウリアゲ</t>
    </rPh>
    <phoneticPr fontId="2"/>
  </si>
  <si>
    <t>部品・外注売上</t>
    <rPh sb="0" eb="2">
      <t>ブヒン</t>
    </rPh>
    <rPh sb="3" eb="5">
      <t>ガイチュウ</t>
    </rPh>
    <rPh sb="5" eb="6">
      <t>バイ</t>
    </rPh>
    <phoneticPr fontId="2"/>
  </si>
  <si>
    <t>▼部品・外注売上高の割合（％）</t>
    <rPh sb="8" eb="9">
      <t>ダカ</t>
    </rPh>
    <rPh sb="9" eb="10">
      <t>ウレダカ</t>
    </rPh>
    <rPh sb="10" eb="12">
      <t>ワリアイ</t>
    </rPh>
    <phoneticPr fontId="2"/>
  </si>
  <si>
    <t>▼部品・外注原価率（％）</t>
    <rPh sb="8" eb="9">
      <t>リツ</t>
    </rPh>
    <phoneticPr fontId="2"/>
  </si>
  <si>
    <t>整備技術料原価※5</t>
    <rPh sb="0" eb="2">
      <t>セイビ</t>
    </rPh>
    <rPh sb="2" eb="5">
      <t>ギジュツリョウ</t>
    </rPh>
    <rPh sb="5" eb="7">
      <t>ゲンカ</t>
    </rPh>
    <phoneticPr fontId="2"/>
  </si>
  <si>
    <t>部品・外注原価※4</t>
    <rPh sb="0" eb="2">
      <t>ブヒン</t>
    </rPh>
    <rPh sb="3" eb="5">
      <t>ガイチュウ</t>
    </rPh>
    <rPh sb="5" eb="7">
      <t>ゲンカ</t>
    </rPh>
    <phoneticPr fontId="2"/>
  </si>
  <si>
    <t>※1：整備技術料や部品・外注以外の売上（車両販売売上等）がある場合は「①売上金額」欄へ入力する際は差し引いた金額を入力してください。（簡易的な方法としては年間の車両販売等の売上合計額を差し引く）</t>
    <rPh sb="3" eb="5">
      <t>セイビ</t>
    </rPh>
    <rPh sb="5" eb="8">
      <t>ギジュツリョウ</t>
    </rPh>
    <rPh sb="9" eb="11">
      <t>ブヒン</t>
    </rPh>
    <rPh sb="12" eb="14">
      <t>ガイチュウ</t>
    </rPh>
    <rPh sb="14" eb="16">
      <t>イガイ</t>
    </rPh>
    <rPh sb="17" eb="19">
      <t>ウリアゲ</t>
    </rPh>
    <rPh sb="20" eb="22">
      <t>シャリョウ</t>
    </rPh>
    <rPh sb="22" eb="24">
      <t>ハンバイ</t>
    </rPh>
    <rPh sb="24" eb="26">
      <t>ウリアゲ</t>
    </rPh>
    <rPh sb="26" eb="27">
      <t>ナド</t>
    </rPh>
    <rPh sb="31" eb="33">
      <t>バアイ</t>
    </rPh>
    <rPh sb="36" eb="38">
      <t>ウリアゲ</t>
    </rPh>
    <rPh sb="38" eb="40">
      <t>キンガク</t>
    </rPh>
    <rPh sb="41" eb="42">
      <t>ラン</t>
    </rPh>
    <rPh sb="43" eb="45">
      <t>ニュウリョク</t>
    </rPh>
    <rPh sb="47" eb="48">
      <t>サイ</t>
    </rPh>
    <rPh sb="49" eb="50">
      <t>サ</t>
    </rPh>
    <rPh sb="51" eb="52">
      <t>ヒ</t>
    </rPh>
    <rPh sb="54" eb="56">
      <t>キンガク</t>
    </rPh>
    <rPh sb="57" eb="59">
      <t>ニュウリョク</t>
    </rPh>
    <rPh sb="67" eb="70">
      <t>カンイテキ</t>
    </rPh>
    <rPh sb="71" eb="73">
      <t>ホウホウ</t>
    </rPh>
    <rPh sb="77" eb="79">
      <t>ネンカン</t>
    </rPh>
    <rPh sb="80" eb="82">
      <t>シャリョウ</t>
    </rPh>
    <rPh sb="82" eb="84">
      <t>ハンバイ</t>
    </rPh>
    <rPh sb="84" eb="85">
      <t>ナド</t>
    </rPh>
    <rPh sb="86" eb="88">
      <t>ウリアゲ</t>
    </rPh>
    <rPh sb="88" eb="91">
      <t>ゴウケイガク</t>
    </rPh>
    <rPh sb="92" eb="93">
      <t>サ</t>
    </rPh>
    <rPh sb="94" eb="95">
      <t>ヒ</t>
    </rPh>
    <phoneticPr fontId="2"/>
  </si>
  <si>
    <t>※2：整備技術料や部品・外注以外の原価（車両仕入原価等）がある場合は「⑥差引原価」欄へ入力する際は差し引いた金額を入力してください。（簡易的な方法としては年間の車両販売等の仕入合計額を差し引く）</t>
    <rPh sb="14" eb="16">
      <t>イガイ</t>
    </rPh>
    <rPh sb="17" eb="19">
      <t>ゲンカ</t>
    </rPh>
    <rPh sb="20" eb="22">
      <t>シャリョウ</t>
    </rPh>
    <rPh sb="22" eb="24">
      <t>シイレ</t>
    </rPh>
    <rPh sb="24" eb="26">
      <t>ゲンカ</t>
    </rPh>
    <rPh sb="26" eb="27">
      <t>トウ</t>
    </rPh>
    <rPh sb="67" eb="70">
      <t>カンイテキ</t>
    </rPh>
    <rPh sb="71" eb="73">
      <t>ホウホウ</t>
    </rPh>
    <rPh sb="77" eb="79">
      <t>ネンカン</t>
    </rPh>
    <rPh sb="80" eb="82">
      <t>シャリョウ</t>
    </rPh>
    <rPh sb="82" eb="84">
      <t>ハンバイ</t>
    </rPh>
    <rPh sb="84" eb="85">
      <t>ナド</t>
    </rPh>
    <rPh sb="86" eb="88">
      <t>シイレ</t>
    </rPh>
    <rPh sb="88" eb="91">
      <t>ゴウケイガク</t>
    </rPh>
    <rPh sb="92" eb="93">
      <t>サ</t>
    </rPh>
    <rPh sb="94" eb="95">
      <t>ヒ</t>
    </rPh>
    <phoneticPr fontId="2"/>
  </si>
  <si>
    <t>※4：部品・外注原価率は自社の状況により、数値を変更してください。
　　なお、初期値は相場である「77％」としております。
　　（令和５年度自動車整備業の実態調査結果における平均値）　
※5：（⑥差引原価）ー（部品・外注原価）で算出　</t>
    <rPh sb="12" eb="14">
      <t>ジシャ</t>
    </rPh>
    <rPh sb="15" eb="17">
      <t>ジョウキョウ</t>
    </rPh>
    <rPh sb="21" eb="23">
      <t>スウチ</t>
    </rPh>
    <rPh sb="24" eb="26">
      <t>ヘンコウ</t>
    </rPh>
    <rPh sb="39" eb="41">
      <t>ショキ</t>
    </rPh>
    <rPh sb="41" eb="42">
      <t>チ</t>
    </rPh>
    <phoneticPr fontId="2"/>
  </si>
  <si>
    <t xml:space="preserve">
※3：売上の内訳割合は自社の状況により、数値を変更してください。
　　なお、初期値は内訳相場である「売上高の53：47」としており
　　ます。（令和５年度自動車整備業の実態調査結果における平均値）</t>
    <rPh sb="4" eb="6">
      <t>ウリアゲ</t>
    </rPh>
    <rPh sb="7" eb="11">
      <t>ウチワケワリアイ</t>
    </rPh>
    <rPh sb="12" eb="14">
      <t>ジシャ</t>
    </rPh>
    <rPh sb="15" eb="17">
      <t>ジョウキョウ</t>
    </rPh>
    <rPh sb="21" eb="23">
      <t>スウチ</t>
    </rPh>
    <rPh sb="24" eb="26">
      <t>ヘンコウ</t>
    </rPh>
    <rPh sb="39" eb="41">
      <t>ショキ</t>
    </rPh>
    <rPh sb="41" eb="42">
      <t>チ</t>
    </rPh>
    <phoneticPr fontId="2"/>
  </si>
  <si>
    <t>㉜</t>
    <phoneticPr fontId="2"/>
  </si>
  <si>
    <t>売上金額</t>
    <rPh sb="0" eb="2">
      <t>ウリアゲ</t>
    </rPh>
    <rPh sb="2" eb="4">
      <t>キンガク</t>
    </rPh>
    <phoneticPr fontId="12"/>
  </si>
  <si>
    <t>㉜経費（一般管理費）※3</t>
    <rPh sb="1" eb="3">
      <t>ケイヒ</t>
    </rPh>
    <rPh sb="4" eb="9">
      <t>イッパンカンリヒ</t>
    </rPh>
    <phoneticPr fontId="2"/>
  </si>
  <si>
    <t>経費（一般管理費）</t>
    <rPh sb="0" eb="2">
      <t>ケイヒ</t>
    </rPh>
    <rPh sb="3" eb="8">
      <t>イッパンカンリヒ</t>
    </rPh>
    <phoneticPr fontId="2"/>
  </si>
  <si>
    <t>［青色申告損益計算書］　①⑥㉜は青色申告決算書の項目番号</t>
    <rPh sb="16" eb="18">
      <t>アオイロ</t>
    </rPh>
    <rPh sb="18" eb="20">
      <t>シンコク</t>
    </rPh>
    <rPh sb="20" eb="23">
      <t>ケッサンショ</t>
    </rPh>
    <rPh sb="24" eb="26">
      <t>コウモク</t>
    </rPh>
    <rPh sb="26" eb="28">
      <t>バンゴウ</t>
    </rPh>
    <phoneticPr fontId="2"/>
  </si>
  <si>
    <t>※3：青色申告決算書の「㉜経費（一般管理費）」に車両販売等の整備以外の項目が含まれる場合は、差し引いた数値を入力してください。（不明な場合は、貴社の総売上高における整備技術料売上の割合を乗じた数値を入力してください。）</t>
    <rPh sb="3" eb="7">
      <t>アオイロシンコク</t>
    </rPh>
    <rPh sb="7" eb="10">
      <t>ケッサンショ</t>
    </rPh>
    <rPh sb="24" eb="28">
      <t>シャリョウハンバイ</t>
    </rPh>
    <rPh sb="28" eb="29">
      <t>トウ</t>
    </rPh>
    <rPh sb="30" eb="34">
      <t>セイビイガイ</t>
    </rPh>
    <rPh sb="35" eb="37">
      <t>コウモク</t>
    </rPh>
    <rPh sb="38" eb="39">
      <t>フク</t>
    </rPh>
    <rPh sb="42" eb="44">
      <t>バアイ</t>
    </rPh>
    <rPh sb="46" eb="47">
      <t>サ</t>
    </rPh>
    <rPh sb="48" eb="49">
      <t>ヒ</t>
    </rPh>
    <rPh sb="51" eb="53">
      <t>スウチ</t>
    </rPh>
    <rPh sb="54" eb="56">
      <t>ニュウリョク</t>
    </rPh>
    <rPh sb="64" eb="66">
      <t>フメイ</t>
    </rPh>
    <rPh sb="67" eb="69">
      <t>バアイ</t>
    </rPh>
    <rPh sb="71" eb="73">
      <t>キシャ</t>
    </rPh>
    <rPh sb="74" eb="78">
      <t>ソウウリアゲダカ</t>
    </rPh>
    <rPh sb="82" eb="89">
      <t>セイビギジュツリョウウリアゲ</t>
    </rPh>
    <rPh sb="90" eb="92">
      <t>ワリアイ</t>
    </rPh>
    <rPh sb="93" eb="94">
      <t>ジョウ</t>
    </rPh>
    <rPh sb="96" eb="98">
      <t>スウチ</t>
    </rPh>
    <rPh sb="99" eb="101">
      <t>ニュウリョク</t>
    </rPh>
    <phoneticPr fontId="2"/>
  </si>
  <si>
    <t>　計</t>
    <phoneticPr fontId="12"/>
  </si>
  <si>
    <t>経費</t>
    <rPh sb="0" eb="2">
      <t>ケイヒ</t>
    </rPh>
    <phoneticPr fontId="12"/>
  </si>
  <si>
    <t>自社目標純利益</t>
    <rPh sb="0" eb="4">
      <t>ジシャモクヒョウ</t>
    </rPh>
    <rPh sb="4" eb="7">
      <t>ジュンリエキ</t>
    </rPh>
    <phoneticPr fontId="2"/>
  </si>
  <si>
    <t>①総原価に対する物価上昇率（年3.0％想定）の物価上昇吸収額の算出</t>
    <rPh sb="1" eb="4">
      <t>ソウゲンカ</t>
    </rPh>
    <rPh sb="5" eb="6">
      <t>タイ</t>
    </rPh>
    <rPh sb="8" eb="10">
      <t>ブッカ</t>
    </rPh>
    <rPh sb="10" eb="12">
      <t>ジョウショウ</t>
    </rPh>
    <rPh sb="12" eb="13">
      <t>リツ</t>
    </rPh>
    <rPh sb="14" eb="15">
      <t>ネン</t>
    </rPh>
    <rPh sb="19" eb="21">
      <t>ソウテイ</t>
    </rPh>
    <rPh sb="23" eb="30">
      <t>ブッカジョウショウキュウシュウガク</t>
    </rPh>
    <rPh sb="31" eb="33">
      <t>サンシュツ</t>
    </rPh>
    <phoneticPr fontId="2"/>
  </si>
  <si>
    <t>②目標純利益に対する物価上昇率（年3.0％想定）の物価上昇吸収額の算出</t>
    <rPh sb="1" eb="3">
      <t>モクヒョウ</t>
    </rPh>
    <rPh sb="3" eb="6">
      <t>ジュンリエキ</t>
    </rPh>
    <rPh sb="7" eb="8">
      <t>タイ</t>
    </rPh>
    <rPh sb="10" eb="12">
      <t>ブッカ</t>
    </rPh>
    <rPh sb="12" eb="14">
      <t>ジョウショウ</t>
    </rPh>
    <rPh sb="14" eb="15">
      <t>リツ</t>
    </rPh>
    <rPh sb="16" eb="17">
      <t>ネン</t>
    </rPh>
    <rPh sb="21" eb="23">
      <t>ソウテイ</t>
    </rPh>
    <rPh sb="25" eb="32">
      <t>ブッカジョウショウキュウシュウガク</t>
    </rPh>
    <rPh sb="33" eb="35">
      <t>サンシュツ</t>
    </rPh>
    <phoneticPr fontId="2"/>
  </si>
  <si>
    <t>【参考（目標整備技術料売上高における物価上昇吸収額の内訳）】</t>
    <rPh sb="1" eb="3">
      <t>サンコウ</t>
    </rPh>
    <rPh sb="4" eb="11">
      <t>モクヒョウセイビギジュツリョウ</t>
    </rPh>
    <rPh sb="11" eb="14">
      <t>ウリアゲダカ</t>
    </rPh>
    <rPh sb="18" eb="22">
      <t>ブッカジョウショウ</t>
    </rPh>
    <rPh sb="22" eb="25">
      <t>キュウシュウガク</t>
    </rPh>
    <rPh sb="26" eb="28">
      <t>ウチワケ</t>
    </rPh>
    <phoneticPr fontId="2"/>
  </si>
  <si>
    <t>経費（一般管理費）</t>
    <rPh sb="0" eb="2">
      <t>ケイヒ</t>
    </rPh>
    <rPh sb="3" eb="5">
      <t>イッパン</t>
    </rPh>
    <rPh sb="5" eb="8">
      <t>カンリヒ</t>
    </rPh>
    <phoneticPr fontId="2"/>
  </si>
  <si>
    <t>稼働時間（稼働率68%想定）</t>
    <rPh sb="0" eb="4">
      <t>カドウジカン</t>
    </rPh>
    <rPh sb="5" eb="8">
      <t>カドウリツ</t>
    </rPh>
    <rPh sb="11" eb="13">
      <t>ソウテイ</t>
    </rPh>
    <phoneticPr fontId="2"/>
  </si>
  <si>
    <t>整備技術料原価
一般管理費</t>
    <rPh sb="0" eb="2">
      <t>セイビ</t>
    </rPh>
    <rPh sb="2" eb="5">
      <t>ギジュツリョウ</t>
    </rPh>
    <rPh sb="5" eb="7">
      <t>ゲンカ</t>
    </rPh>
    <rPh sb="8" eb="13">
      <t>イッパンカンリヒ</t>
    </rPh>
    <phoneticPr fontId="2"/>
  </si>
  <si>
    <r>
      <rPr>
        <b/>
        <sz val="14"/>
        <color theme="1"/>
        <rFont val="游ゴシック"/>
        <family val="3"/>
        <charset val="128"/>
        <scheme val="minor"/>
      </rPr>
      <t>自社目標純利益(金額)</t>
    </r>
    <r>
      <rPr>
        <b/>
        <sz val="9"/>
        <color theme="1"/>
        <rFont val="游ゴシック"/>
        <family val="3"/>
        <charset val="128"/>
        <scheme val="minor"/>
      </rPr>
      <t xml:space="preserve">
物価上昇吸収額 反映済</t>
    </r>
    <rPh sb="0" eb="2">
      <t>ジシャ</t>
    </rPh>
    <rPh sb="2" eb="4">
      <t>モクヒョウ</t>
    </rPh>
    <rPh sb="4" eb="7">
      <t>ジュンリエキ</t>
    </rPh>
    <rPh sb="8" eb="10">
      <t>キンガク</t>
    </rPh>
    <rPh sb="12" eb="16">
      <t>ブッカジョウショウ</t>
    </rPh>
    <rPh sb="16" eb="19">
      <t>キュウシュウガク</t>
    </rPh>
    <rPh sb="20" eb="22">
      <t>ハンエイ</t>
    </rPh>
    <rPh sb="22" eb="23">
      <t>ズミ</t>
    </rPh>
    <phoneticPr fontId="2"/>
  </si>
  <si>
    <t>売上金額</t>
  </si>
  <si>
    <t>差引原価</t>
    <rPh sb="0" eb="4">
      <t>サシヒキゲンカ</t>
    </rPh>
    <phoneticPr fontId="2"/>
  </si>
  <si>
    <t>経費計</t>
    <rPh sb="0" eb="2">
      <t>ケイヒ</t>
    </rPh>
    <rPh sb="2" eb="3">
      <t>ケイ</t>
    </rPh>
    <phoneticPr fontId="2"/>
  </si>
  <si>
    <t>①⑥㉜は青色申告決算書の項目番号</t>
    <phoneticPr fontId="2"/>
  </si>
  <si>
    <t>［青色申告損益計算書］</t>
    <phoneticPr fontId="2"/>
  </si>
  <si>
    <t>１日当たりの就業時間</t>
    <rPh sb="1" eb="3">
      <t>ヒア</t>
    </rPh>
    <rPh sb="6" eb="10">
      <t>シュウギョウジカン</t>
    </rPh>
    <phoneticPr fontId="2"/>
  </si>
  <si>
    <t>青色申告決算書の項目に沿って、以下の赤枠の情報を入力して下さい。</t>
    <rPh sb="0" eb="7">
      <t>アオイロシンコクケッサンショ</t>
    </rPh>
    <rPh sb="8" eb="10">
      <t>コウモク</t>
    </rPh>
    <rPh sb="11" eb="12">
      <t>ソ</t>
    </rPh>
    <rPh sb="15" eb="17">
      <t>イカ</t>
    </rPh>
    <rPh sb="18" eb="20">
      <t>アカワク</t>
    </rPh>
    <rPh sb="21" eb="23">
      <t>ジョウホウ</t>
    </rPh>
    <rPh sb="24" eb="26">
      <t>ニュウリョク</t>
    </rPh>
    <rPh sb="28" eb="29">
      <t>クダ</t>
    </rPh>
    <phoneticPr fontId="2"/>
  </si>
  <si>
    <t>レバーレートの算出に伴い、稼働時間の算出が必要となりますので、以下の赤枠の情報を入力してください。</t>
    <rPh sb="7" eb="9">
      <t>サンシュツ</t>
    </rPh>
    <rPh sb="10" eb="11">
      <t>トモナ</t>
    </rPh>
    <rPh sb="13" eb="17">
      <t>カドウジカン</t>
    </rPh>
    <rPh sb="18" eb="20">
      <t>サンシュツ</t>
    </rPh>
    <rPh sb="21" eb="23">
      <t>ヒツヨウ</t>
    </rPh>
    <rPh sb="31" eb="33">
      <t>イカ</t>
    </rPh>
    <rPh sb="34" eb="36">
      <t>アカワク</t>
    </rPh>
    <rPh sb="37" eb="39">
      <t>ジョウホウ</t>
    </rPh>
    <rPh sb="40" eb="42">
      <t>ニュウリョク</t>
    </rPh>
    <phoneticPr fontId="2"/>
  </si>
  <si>
    <t>整備技術料売上割合</t>
    <rPh sb="0" eb="2">
      <t>セイビ</t>
    </rPh>
    <rPh sb="2" eb="5">
      <t>ギジュツリョウ</t>
    </rPh>
    <rPh sb="5" eb="7">
      <t>ウリアゲ</t>
    </rPh>
    <rPh sb="7" eb="9">
      <t>ワリアイ</t>
    </rPh>
    <phoneticPr fontId="2"/>
  </si>
  <si>
    <t>部品・外注売上割合</t>
    <rPh sb="0" eb="2">
      <t>ブヒン</t>
    </rPh>
    <rPh sb="3" eb="5">
      <t>ガイチュウ</t>
    </rPh>
    <rPh sb="5" eb="7">
      <t>ウリアゲ</t>
    </rPh>
    <rPh sb="7" eb="9">
      <t>ワリアイ</t>
    </rPh>
    <phoneticPr fontId="2"/>
  </si>
  <si>
    <t>部品・外注原価率</t>
    <rPh sb="0" eb="2">
      <t>ブヒン</t>
    </rPh>
    <rPh sb="3" eb="5">
      <t>ガイチュウ</t>
    </rPh>
    <rPh sb="5" eb="8">
      <t>ゲンカリツ</t>
    </rPh>
    <phoneticPr fontId="2"/>
  </si>
  <si>
    <r>
      <t xml:space="preserve">【補足】
＜整備要員数の入力＞
</t>
    </r>
    <r>
      <rPr>
        <sz val="11"/>
        <color theme="1"/>
        <rFont val="游ゴシック"/>
        <family val="3"/>
        <charset val="128"/>
        <scheme val="minor"/>
      </rPr>
      <t>自工場内において、実際に整備に専従している人員数を入力してください。
工員となっている場合でも実際に整備に従事していない場合は、本計算上は整備要員数としてカウントしないでください。</t>
    </r>
    <rPh sb="1" eb="3">
      <t>ホソク</t>
    </rPh>
    <rPh sb="6" eb="11">
      <t>セイビヨウインスウ</t>
    </rPh>
    <rPh sb="12" eb="14">
      <t>ニュウリョク</t>
    </rPh>
    <phoneticPr fontId="2"/>
  </si>
  <si>
    <r>
      <t xml:space="preserve">【補足】
＜『売上・原価の内訳割合』が分からない場合の入力方法＞
</t>
    </r>
    <r>
      <rPr>
        <sz val="11"/>
        <color theme="1"/>
        <rFont val="游ゴシック"/>
        <family val="3"/>
        <charset val="128"/>
        <scheme val="minor"/>
      </rPr>
      <t>自社の「整備売上高」における『整備技術料』と『部品・材料、外注売上』の割合が分からない場合は、自社で請負った車検整備業務の中で平均的な見積書（もしくは請求書）をご準備いただき、そちらで読み取れる内訳割合を代入いただくことで簡易的に把握することが可能です。
（参考）車検整備業務の主な整備技術料売上
　　　　定期点検料金、附加整備料金、下廻り洗浄料金、保安確認検査料金、
　　　　OBD確認料金　など
　（例）車検整備業務の内、
　　　　整備技術料売上合計が40,000円、部品・外注売上の合計が10,000円の場合は、
　　　　整備技術料売上の割合80％、部品・外注売上の割合20％
（注意）車検整備業務を主に請負っている場合を想定した簡易的な手法であり、
　　　　車検整備業務以外の請負状況等により差異が生じますので、
　　　　正確な内訳割合とならない可能性があります。</t>
    </r>
    <rPh sb="1" eb="3">
      <t>ホソク</t>
    </rPh>
    <phoneticPr fontId="2"/>
  </si>
  <si>
    <r>
      <t xml:space="preserve">【補足】
＜『部品・外注原価率』が分からない場合の入力方法＞
</t>
    </r>
    <r>
      <rPr>
        <sz val="11"/>
        <color theme="1"/>
        <rFont val="游ゴシック"/>
        <family val="3"/>
        <charset val="128"/>
        <scheme val="minor"/>
      </rPr>
      <t>自社において、外注の頻度が少ない場合については、主に使用している部品のみの原価率を入力することで簡易的に対応可能です。（原価率とは部品等の販売価格の内、仕入原価が占める割合となります）
　例）部品販売価格10,000円、仕入原価8,000円の場合は原価率80％
（注意）外注頻度が多い場合はレバーレートの算出に差異が生じてしまうため、
　　　　この方法は使用しないでください。</t>
    </r>
    <rPh sb="1" eb="3">
      <t>ホソク</t>
    </rPh>
    <phoneticPr fontId="2"/>
  </si>
  <si>
    <t>レバーレート算出ソフト（簡易版）</t>
    <rPh sb="6" eb="8">
      <t>サンシュツ</t>
    </rPh>
    <rPh sb="12" eb="15">
      <t>カンイバン</t>
    </rPh>
    <phoneticPr fontId="2"/>
  </si>
  <si>
    <t>≪手順1≫青色申告決算書の情報を入力</t>
    <rPh sb="1" eb="3">
      <t>テジュン</t>
    </rPh>
    <rPh sb="5" eb="7">
      <t>アオイロ</t>
    </rPh>
    <rPh sb="7" eb="9">
      <t>シンコク</t>
    </rPh>
    <rPh sb="9" eb="12">
      <t>ケッサンショ</t>
    </rPh>
    <rPh sb="13" eb="15">
      <t>ジョウホウ</t>
    </rPh>
    <rPh sb="16" eb="18">
      <t>ニュウリョク</t>
    </rPh>
    <phoneticPr fontId="2"/>
  </si>
  <si>
    <t>≪手順2≫稼働時間を算出</t>
    <rPh sb="5" eb="9">
      <t>カドウジカン</t>
    </rPh>
    <rPh sb="10" eb="12">
      <t>サンシュツ</t>
    </rPh>
    <phoneticPr fontId="2"/>
  </si>
  <si>
    <t>≪手順3≫売上高の内訳割合を入力</t>
    <rPh sb="5" eb="8">
      <t>ウリアゲダカ</t>
    </rPh>
    <rPh sb="9" eb="13">
      <t>ウチワケワリアイ</t>
    </rPh>
    <rPh sb="14" eb="16">
      <t>ニュウリョク</t>
    </rPh>
    <phoneticPr fontId="2"/>
  </si>
  <si>
    <t>≪手順4≫部品・外注原価率を入力</t>
    <rPh sb="5" eb="7">
      <t>ブヒン</t>
    </rPh>
    <rPh sb="8" eb="10">
      <t>ガイチュウ</t>
    </rPh>
    <rPh sb="10" eb="12">
      <t>ゲンカ</t>
    </rPh>
    <rPh sb="12" eb="13">
      <t>リツ</t>
    </rPh>
    <rPh sb="14" eb="16">
      <t>ニュウリョク</t>
    </rPh>
    <phoneticPr fontId="2"/>
  </si>
  <si>
    <t>→基本情報入力シートから自動反映</t>
    <rPh sb="1" eb="3">
      <t>キホン</t>
    </rPh>
    <rPh sb="3" eb="5">
      <t>ジョウホウ</t>
    </rPh>
    <rPh sb="5" eb="7">
      <t>ニュウリョク</t>
    </rPh>
    <rPh sb="12" eb="14">
      <t>ジドウ</t>
    </rPh>
    <rPh sb="14" eb="16">
      <t>ハンエイ</t>
    </rPh>
    <phoneticPr fontId="2"/>
  </si>
  <si>
    <r>
      <t xml:space="preserve">【補足】
＜算出された整備用レバーレートについて＞
</t>
    </r>
    <r>
      <rPr>
        <sz val="11"/>
        <color theme="1"/>
        <rFont val="游ゴシック"/>
        <family val="3"/>
        <charset val="128"/>
        <scheme val="minor"/>
      </rPr>
      <t>算出された「整備用レバーレート」は、本ソフトへの入力値を基に計算した整備技術料売上と稼働時間により算出した理論上のレバーレート（整備技術料売上÷稼働時間）を参考に表示しているものとなるため、貴社で現在設定しているレバーレートと差異がある可能性があります。</t>
    </r>
    <rPh sb="1" eb="3">
      <t>ホソク</t>
    </rPh>
    <rPh sb="6" eb="8">
      <t>サンシュツ</t>
    </rPh>
    <rPh sb="11" eb="14">
      <t>セイビヨウ</t>
    </rPh>
    <rPh sb="26" eb="28">
      <t>サンシュツ</t>
    </rPh>
    <rPh sb="32" eb="35">
      <t>セイビヨウ</t>
    </rPh>
    <phoneticPr fontId="2"/>
  </si>
  <si>
    <t>現在の整備用レバーレート</t>
    <rPh sb="0" eb="2">
      <t>ゲンザイ</t>
    </rPh>
    <rPh sb="3" eb="6">
      <t>セイビヨウ</t>
    </rPh>
    <phoneticPr fontId="2"/>
  </si>
  <si>
    <t>利益率</t>
    <rPh sb="0" eb="3">
      <t>リエキリツ</t>
    </rPh>
    <phoneticPr fontId="2"/>
  </si>
  <si>
    <t>手順1～4で入力していただいた情報により、以下のとおり、現状の整備技術料利益及び利益率、整備用レバーレートが算出されました。</t>
    <rPh sb="0" eb="2">
      <t>テジュン</t>
    </rPh>
    <rPh sb="6" eb="8">
      <t>ニュウリョク</t>
    </rPh>
    <rPh sb="15" eb="17">
      <t>ジョウホウ</t>
    </rPh>
    <rPh sb="21" eb="23">
      <t>イカ</t>
    </rPh>
    <rPh sb="28" eb="30">
      <t>ゲンジョウ</t>
    </rPh>
    <rPh sb="31" eb="33">
      <t>セイビ</t>
    </rPh>
    <rPh sb="33" eb="36">
      <t>ギジュツリョウ</t>
    </rPh>
    <rPh sb="36" eb="38">
      <t>リエキ</t>
    </rPh>
    <rPh sb="38" eb="39">
      <t>オヨ</t>
    </rPh>
    <rPh sb="40" eb="43">
      <t>リエキリツ</t>
    </rPh>
    <rPh sb="44" eb="47">
      <t>セイビヨウ</t>
    </rPh>
    <rPh sb="54" eb="56">
      <t>サンシュツ</t>
    </rPh>
    <phoneticPr fontId="2"/>
  </si>
  <si>
    <t>整備技術料利益額</t>
    <rPh sb="0" eb="7">
      <t>セイビギジュツリョウリエキ</t>
    </rPh>
    <rPh sb="7" eb="8">
      <t>ガク</t>
    </rPh>
    <phoneticPr fontId="2"/>
  </si>
  <si>
    <t>≪手順5≫現状の利益金額・整備用レバーレート</t>
    <rPh sb="1" eb="3">
      <t>テジュン</t>
    </rPh>
    <rPh sb="5" eb="7">
      <t>ゲンジョウ</t>
    </rPh>
    <rPh sb="8" eb="12">
      <t>リエキキンガク</t>
    </rPh>
    <rPh sb="13" eb="16">
      <t>セイビヨウ</t>
    </rPh>
    <phoneticPr fontId="2"/>
  </si>
  <si>
    <t>≪手順6≫目標とする利益金額を設定</t>
    <rPh sb="1" eb="3">
      <t>テジュン</t>
    </rPh>
    <rPh sb="5" eb="7">
      <t>モクヒョウ</t>
    </rPh>
    <rPh sb="10" eb="12">
      <t>リエキ</t>
    </rPh>
    <rPh sb="12" eb="14">
      <t>キンガク</t>
    </rPh>
    <rPh sb="15" eb="17">
      <t>セッテイ</t>
    </rPh>
    <phoneticPr fontId="2"/>
  </si>
  <si>
    <t>目標整備技術料利益額</t>
    <rPh sb="0" eb="2">
      <t>モクヒョウ</t>
    </rPh>
    <rPh sb="2" eb="10">
      <t>セイビギジュツリョウリエキガク</t>
    </rPh>
    <phoneticPr fontId="2"/>
  </si>
  <si>
    <t>整備用レバーレート 試算結果</t>
    <rPh sb="0" eb="3">
      <t>セイビヨウ</t>
    </rPh>
    <rPh sb="10" eb="14">
      <t>シサンケッカ</t>
    </rPh>
    <phoneticPr fontId="2"/>
  </si>
  <si>
    <t>目標整備技術料売上高
（新レバーレート×稼働時間）</t>
    <rPh sb="0" eb="2">
      <t>モクヒョウ</t>
    </rPh>
    <rPh sb="2" eb="4">
      <t>セイビ</t>
    </rPh>
    <rPh sb="4" eb="7">
      <t>ギジュツリョウ</t>
    </rPh>
    <rPh sb="7" eb="9">
      <t>ウリアゲ</t>
    </rPh>
    <rPh sb="9" eb="10">
      <t>ダカ</t>
    </rPh>
    <rPh sb="12" eb="13">
      <t>シン</t>
    </rPh>
    <rPh sb="20" eb="22">
      <t>カドウ</t>
    </rPh>
    <rPh sb="22" eb="24">
      <t>ジカン</t>
    </rPh>
    <phoneticPr fontId="2"/>
  </si>
  <si>
    <r>
      <t xml:space="preserve">【補足】
＜売上金額の入力＞
</t>
    </r>
    <r>
      <rPr>
        <sz val="11"/>
        <color theme="1"/>
        <rFont val="游ゴシック"/>
        <family val="3"/>
        <charset val="128"/>
        <scheme val="minor"/>
      </rPr>
      <t>整備技術料や部品・外注以外の売上（車両販売売上等）がある場合は「①売上金額」欄へ入力する際は差し引いた金額を入力してください。（簡易的な方法としては年間の車両販売等の売上合計額を差し引く）</t>
    </r>
    <r>
      <rPr>
        <b/>
        <sz val="11"/>
        <color theme="1"/>
        <rFont val="游ゴシック"/>
        <family val="3"/>
        <charset val="128"/>
        <scheme val="minor"/>
      </rPr>
      <t xml:space="preserve">
＜差引原価の入力＞
</t>
    </r>
    <r>
      <rPr>
        <sz val="11"/>
        <color theme="1"/>
        <rFont val="游ゴシック"/>
        <family val="3"/>
        <charset val="128"/>
        <scheme val="minor"/>
      </rPr>
      <t>整備技術料や部品・外注以外の原価（車両仕入原価等）がある場合は「⑥差引原価」欄へ入力する際は差し引いた金額を入力してください。（簡易的な方法としては年間の車両販売等の仕入合計額を差し引く）</t>
    </r>
    <r>
      <rPr>
        <b/>
        <sz val="11"/>
        <color theme="1"/>
        <rFont val="游ゴシック"/>
        <family val="3"/>
        <charset val="128"/>
        <scheme val="minor"/>
      </rPr>
      <t xml:space="preserve">
＜経費の入力方法＞
</t>
    </r>
    <r>
      <rPr>
        <sz val="11"/>
        <color theme="1"/>
        <rFont val="游ゴシック"/>
        <family val="3"/>
        <charset val="128"/>
        <scheme val="minor"/>
      </rPr>
      <t xml:space="preserve">青色申告決算書の「㉜経費（一般管理費）」に車両販売等の整備以外の項目が含まれる場合は、差し引いた数値を入力してください。（不明な場合は、貴社の総売上高における整備技術料売上の割合を乗じた数値を入力してください。）
</t>
    </r>
    <r>
      <rPr>
        <sz val="11"/>
        <rFont val="游ゴシック"/>
        <family val="3"/>
        <charset val="128"/>
        <scheme val="minor"/>
      </rPr>
      <t>また、経費のなかに利子割引料と貸倒金が入っている場合も差し引いた数値を入力してください。</t>
    </r>
    <r>
      <rPr>
        <b/>
        <sz val="11"/>
        <color theme="1"/>
        <rFont val="游ゴシック"/>
        <family val="3"/>
        <charset val="128"/>
        <scheme val="minor"/>
      </rPr>
      <t xml:space="preserve">
</t>
    </r>
    <rPh sb="1" eb="3">
      <t>ホソク</t>
    </rPh>
    <rPh sb="6" eb="10">
      <t>ウリアゲキンガク</t>
    </rPh>
    <rPh sb="11" eb="13">
      <t>ニュウリョク</t>
    </rPh>
    <rPh sb="112" eb="116">
      <t>サシヒキゲンカ</t>
    </rPh>
    <rPh sb="117" eb="119">
      <t>ニュウリョク</t>
    </rPh>
    <rPh sb="218" eb="220">
      <t>ケイヒ</t>
    </rPh>
    <rPh sb="221" eb="225">
      <t>ニュウリョクホウホウ</t>
    </rPh>
    <phoneticPr fontId="2"/>
  </si>
  <si>
    <t>手順5で算出された整備技術料利益額を基に、貴社で設定した目標とする今期の整備技術料利益額を赤枠内に入力してください。
その際、整備要員の給与額の増額したい場合は年間増額分を目標利益金額にプラスして入力してください。
今期の利益目標額を赤枠内に入力していただくと、自動的に整備用レバーレートが算出されます。</t>
    <rPh sb="0" eb="2">
      <t>テジュン</t>
    </rPh>
    <rPh sb="4" eb="6">
      <t>サンシュツ</t>
    </rPh>
    <rPh sb="9" eb="14">
      <t>セイビギジュツリョウ</t>
    </rPh>
    <rPh sb="14" eb="17">
      <t>リエキガク</t>
    </rPh>
    <rPh sb="18" eb="19">
      <t>モト</t>
    </rPh>
    <rPh sb="21" eb="23">
      <t>キシャ</t>
    </rPh>
    <rPh sb="24" eb="26">
      <t>セッテイ</t>
    </rPh>
    <rPh sb="28" eb="30">
      <t>モクヒョウ</t>
    </rPh>
    <rPh sb="33" eb="35">
      <t>コンキ</t>
    </rPh>
    <rPh sb="45" eb="48">
      <t>アカワクナイ</t>
    </rPh>
    <rPh sb="49" eb="51">
      <t>ニュウリョク</t>
    </rPh>
    <rPh sb="61" eb="62">
      <t>サイ</t>
    </rPh>
    <rPh sb="63" eb="65">
      <t>セイビ</t>
    </rPh>
    <rPh sb="108" eb="110">
      <t>コンキ</t>
    </rPh>
    <rPh sb="131" eb="134">
      <t>ジドウテキ</t>
    </rPh>
    <rPh sb="135" eb="138">
      <t>セイビヨウ</t>
    </rPh>
    <rPh sb="145" eb="147">
      <t>サンシュツ</t>
    </rPh>
    <phoneticPr fontId="2"/>
  </si>
  <si>
    <t>本ソフトでは、青色申告決算書の数値等の情報を使用して、今期目標レバーレートを算出することができます。
まずは、以下の≪手順1～手順4≫の情報を入力していただくと、≪手順5≫で現状の整備技術料利益額や現状の整備用レバーレート等が算出されます。
そして、≪手順6≫で目標とする整備技術料利益額を入力していただくと、今期の整備用レバーレートが算出されます。</t>
    <rPh sb="0" eb="1">
      <t>ホン</t>
    </rPh>
    <rPh sb="7" eb="14">
      <t>アオイロシンコクケッサンショ</t>
    </rPh>
    <rPh sb="15" eb="18">
      <t>スウチトウ</t>
    </rPh>
    <rPh sb="19" eb="21">
      <t>ジョウホウ</t>
    </rPh>
    <rPh sb="27" eb="29">
      <t>コンキ</t>
    </rPh>
    <rPh sb="29" eb="31">
      <t>モクヒョウ</t>
    </rPh>
    <rPh sb="38" eb="40">
      <t>サンシュツ</t>
    </rPh>
    <rPh sb="55" eb="57">
      <t>イカ</t>
    </rPh>
    <rPh sb="59" eb="61">
      <t>テジュン</t>
    </rPh>
    <rPh sb="63" eb="65">
      <t>テジュン</t>
    </rPh>
    <rPh sb="68" eb="70">
      <t>ジョウホウ</t>
    </rPh>
    <rPh sb="71" eb="73">
      <t>ニュウリョク</t>
    </rPh>
    <rPh sb="82" eb="84">
      <t>テジュン</t>
    </rPh>
    <rPh sb="87" eb="89">
      <t>ゲンジョウ</t>
    </rPh>
    <rPh sb="97" eb="98">
      <t>ガク</t>
    </rPh>
    <rPh sb="99" eb="101">
      <t>ゲンジョウ</t>
    </rPh>
    <rPh sb="102" eb="105">
      <t>セイビヨウ</t>
    </rPh>
    <rPh sb="111" eb="112">
      <t>トウ</t>
    </rPh>
    <rPh sb="113" eb="115">
      <t>サンシュツ</t>
    </rPh>
    <rPh sb="126" eb="128">
      <t>テジュン</t>
    </rPh>
    <rPh sb="131" eb="133">
      <t>モクヒョウ</t>
    </rPh>
    <rPh sb="145" eb="147">
      <t>ニュウリョク</t>
    </rPh>
    <phoneticPr fontId="2"/>
  </si>
  <si>
    <t>貴社の売上において、整備技術料売上と部品・外注売上の内訳割合を赤枠内に入力してください。（原則、貴社の内訳割合を入力してください）
内訳割合を入力していただくと、整備技術料売上が自動的に算出されます。
なお、初期値は内訳相場である「売上高の53：47」としております。（令和５年度自動車整備業の実態調査結果における平均値）
※算出の詳細については「算出用詳細シート」で参照することが可能です。</t>
    <rPh sb="0" eb="2">
      <t>キシャ</t>
    </rPh>
    <rPh sb="3" eb="5">
      <t>ウリアゲ</t>
    </rPh>
    <rPh sb="10" eb="15">
      <t>セイビギジュツリョウ</t>
    </rPh>
    <rPh sb="15" eb="17">
      <t>ウリアゲ</t>
    </rPh>
    <rPh sb="18" eb="20">
      <t>ブヒン</t>
    </rPh>
    <rPh sb="21" eb="23">
      <t>ガイチュウ</t>
    </rPh>
    <rPh sb="23" eb="25">
      <t>ウリアゲ</t>
    </rPh>
    <rPh sb="26" eb="28">
      <t>ウチワケ</t>
    </rPh>
    <rPh sb="28" eb="30">
      <t>ワリアイ</t>
    </rPh>
    <rPh sb="31" eb="34">
      <t>アカワクナイ</t>
    </rPh>
    <rPh sb="35" eb="37">
      <t>ニュウリョク</t>
    </rPh>
    <rPh sb="45" eb="47">
      <t>ゲンソク</t>
    </rPh>
    <rPh sb="48" eb="50">
      <t>キシャ</t>
    </rPh>
    <rPh sb="51" eb="53">
      <t>ウチワケ</t>
    </rPh>
    <rPh sb="53" eb="55">
      <t>ワリアイ</t>
    </rPh>
    <rPh sb="56" eb="58">
      <t>ニュウリョク</t>
    </rPh>
    <rPh sb="66" eb="68">
      <t>ウチワケ</t>
    </rPh>
    <rPh sb="68" eb="70">
      <t>ワリアイ</t>
    </rPh>
    <rPh sb="71" eb="73">
      <t>ニュウリョク</t>
    </rPh>
    <rPh sb="81" eb="88">
      <t>セイビギジュツリョウウリアゲ</t>
    </rPh>
    <rPh sb="89" eb="92">
      <t>ジドウテキ</t>
    </rPh>
    <rPh sb="93" eb="95">
      <t>サンシュツ</t>
    </rPh>
    <rPh sb="163" eb="165">
      <t>サンシュツ</t>
    </rPh>
    <rPh sb="166" eb="168">
      <t>ショウサイ</t>
    </rPh>
    <rPh sb="184" eb="186">
      <t>サンショウ</t>
    </rPh>
    <rPh sb="191" eb="193">
      <t>カノウ</t>
    </rPh>
    <phoneticPr fontId="2"/>
  </si>
  <si>
    <t>貴社で設定している部品・外注原価率を赤枠内に入力してください。（原則、貴社で設定している部品・外注原価率を入力してください）
当該原価率を入力していただくと、整備技術料原価が自動的に算出されます。
なお、初期値は相場である「77％」としております。（令和５年度自動車整備業の実態調査結果における平均値）　
※算出の詳細については「算出用詳細シート」で参照することが可能です。</t>
    <rPh sb="0" eb="2">
      <t>キシャ</t>
    </rPh>
    <rPh sb="3" eb="5">
      <t>セッテイ</t>
    </rPh>
    <rPh sb="9" eb="11">
      <t>ブヒン</t>
    </rPh>
    <rPh sb="12" eb="17">
      <t>ガイチュウゲンカリツ</t>
    </rPh>
    <rPh sb="18" eb="21">
      <t>アカワクナイ</t>
    </rPh>
    <rPh sb="22" eb="24">
      <t>ニュウリョク</t>
    </rPh>
    <rPh sb="32" eb="34">
      <t>ゲンソク</t>
    </rPh>
    <rPh sb="35" eb="37">
      <t>キシャ</t>
    </rPh>
    <rPh sb="38" eb="40">
      <t>セッテイ</t>
    </rPh>
    <rPh sb="53" eb="55">
      <t>ニュウリョク</t>
    </rPh>
    <rPh sb="63" eb="68">
      <t>トウガイゲンカリツ</t>
    </rPh>
    <rPh sb="69" eb="71">
      <t>ニュウリョク</t>
    </rPh>
    <rPh sb="79" eb="84">
      <t>セイビギジュツリョウ</t>
    </rPh>
    <rPh sb="84" eb="86">
      <t>ゲンカ</t>
    </rPh>
    <rPh sb="87" eb="90">
      <t>ジドウテキ</t>
    </rPh>
    <rPh sb="91" eb="93">
      <t>サンシュツ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</si>
</sst>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円&quot;"/>
    <numFmt numFmtId="177" formatCode="0&quot;人&quot;"/>
    <numFmt numFmtId="178" formatCode="0&quot;時&quot;&quot;間&quot;"/>
    <numFmt numFmtId="179" formatCode="0&quot;日&quot;"/>
    <numFmt numFmtId="180" formatCode="#,##0&quot;円&quot;"/>
    <numFmt numFmtId="181" formatCode="#,##0&quot;時&quot;&quot;間&quot;"/>
    <numFmt numFmtId="182" formatCode="0.0%"/>
    <numFmt numFmtId="183" formatCode="0.0000000%"/>
    <numFmt numFmtId="184" formatCode="0&quot;時間&quot;"/>
  </numFmts>
  <fonts count="3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8"/>
      <color theme="1"/>
      <name val="游ゴシック"/>
      <family val="3"/>
      <charset val="128"/>
      <scheme val="minor"/>
    </font>
    <font>
      <b/>
      <sz val="14"/>
      <color theme="1"/>
      <name val="游ゴシック"/>
      <family val="3"/>
      <charset val="128"/>
      <scheme val="minor"/>
    </font>
    <font>
      <b/>
      <sz val="14"/>
      <color rgb="FFFF0000"/>
      <name val="游ゴシック"/>
      <family val="3"/>
      <charset val="128"/>
      <scheme val="minor"/>
    </font>
    <font>
      <b/>
      <sz val="8"/>
      <color theme="1"/>
      <name val="游ゴシック"/>
      <family val="3"/>
      <charset val="128"/>
      <scheme val="minor"/>
    </font>
    <font>
      <b/>
      <sz val="9"/>
      <color theme="1"/>
      <name val="游ゴシック"/>
      <family val="3"/>
      <charset val="128"/>
      <scheme val="minor"/>
    </font>
    <font>
      <b/>
      <sz val="22"/>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sz val="6"/>
      <name val="ＭＳ Ｐゴシック"/>
      <family val="3"/>
      <charset val="128"/>
    </font>
    <font>
      <b/>
      <sz val="11"/>
      <name val="游ゴシック"/>
      <family val="3"/>
      <charset val="128"/>
      <scheme val="minor"/>
    </font>
    <font>
      <b/>
      <sz val="8"/>
      <name val="游ゴシック"/>
      <family val="3"/>
      <charset val="128"/>
      <scheme val="minor"/>
    </font>
    <font>
      <b/>
      <sz val="12"/>
      <name val="游ゴシック"/>
      <family val="3"/>
      <charset val="128"/>
      <scheme val="minor"/>
    </font>
    <font>
      <sz val="11"/>
      <name val="游ゴシック"/>
      <family val="3"/>
      <charset val="128"/>
      <scheme val="minor"/>
    </font>
    <font>
      <sz val="12"/>
      <name val="游ゴシック"/>
      <family val="3"/>
      <charset val="128"/>
      <scheme val="minor"/>
    </font>
    <font>
      <sz val="16"/>
      <name val="游ゴシック"/>
      <family val="3"/>
      <charset val="128"/>
      <scheme val="minor"/>
    </font>
    <font>
      <sz val="10"/>
      <name val="游ゴシック"/>
      <family val="3"/>
      <charset val="128"/>
      <scheme val="minor"/>
    </font>
    <font>
      <sz val="9"/>
      <name val="游ゴシック"/>
      <family val="3"/>
      <charset val="128"/>
      <scheme val="minor"/>
    </font>
    <font>
      <b/>
      <sz val="14"/>
      <color rgb="FF0000FF"/>
      <name val="游ゴシック"/>
      <family val="3"/>
      <charset val="128"/>
      <scheme val="minor"/>
    </font>
    <font>
      <b/>
      <sz val="10"/>
      <name val="游ゴシック"/>
      <family val="3"/>
      <charset val="128"/>
      <scheme val="minor"/>
    </font>
    <font>
      <b/>
      <sz val="9"/>
      <name val="游ゴシック"/>
      <family val="3"/>
      <charset val="128"/>
      <scheme val="minor"/>
    </font>
    <font>
      <b/>
      <sz val="8"/>
      <color theme="0"/>
      <name val="游ゴシック"/>
      <family val="3"/>
      <charset val="128"/>
      <scheme val="minor"/>
    </font>
    <font>
      <sz val="11"/>
      <color indexed="81"/>
      <name val="MS P ゴシック"/>
      <family val="3"/>
      <charset val="128"/>
    </font>
    <font>
      <b/>
      <sz val="16"/>
      <color theme="1"/>
      <name val="游ゴシック"/>
      <family val="3"/>
      <charset val="128"/>
      <scheme val="minor"/>
    </font>
    <font>
      <b/>
      <sz val="16"/>
      <name val="游ゴシック"/>
      <family val="3"/>
      <charset val="128"/>
      <scheme val="minor"/>
    </font>
    <font>
      <sz val="9"/>
      <color indexed="81"/>
      <name val="MS P ゴシック"/>
      <family val="3"/>
      <charset val="128"/>
    </font>
    <font>
      <sz val="12"/>
      <color indexed="81"/>
      <name val="MS P ゴシック"/>
      <family val="3"/>
      <charset val="128"/>
    </font>
    <font>
      <b/>
      <sz val="14"/>
      <name val="游ゴシック"/>
      <family val="3"/>
      <charset val="128"/>
      <scheme val="minor"/>
    </font>
    <font>
      <sz val="11"/>
      <color theme="1"/>
      <name val="游ゴシック"/>
      <family val="3"/>
      <charset val="128"/>
      <scheme val="minor"/>
    </font>
    <font>
      <b/>
      <sz val="14"/>
      <color theme="3" tint="9.9978637043366805E-2"/>
      <name val="游ゴシック"/>
      <family val="3"/>
      <charset val="128"/>
      <scheme val="minor"/>
    </font>
    <font>
      <b/>
      <sz val="14"/>
      <color theme="4" tint="-0.249977111117893"/>
      <name val="游ゴシック"/>
      <family val="3"/>
      <charset val="128"/>
      <scheme val="minor"/>
    </font>
    <font>
      <b/>
      <sz val="11"/>
      <color theme="4" tint="-0.249977111117893"/>
      <name val="游ゴシック"/>
      <family val="3"/>
      <charset val="128"/>
      <scheme val="minor"/>
    </font>
    <font>
      <sz val="11"/>
      <color theme="4" tint="-0.249977111117893"/>
      <name val="游ゴシック"/>
      <family val="3"/>
      <charset val="128"/>
      <scheme val="minor"/>
    </font>
    <font>
      <b/>
      <sz val="16"/>
      <color theme="4" tint="-0.249977111117893"/>
      <name val="游ゴシック"/>
      <family val="3"/>
      <charset val="128"/>
      <scheme val="minor"/>
    </font>
  </fonts>
  <fills count="18">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theme="6" tint="0.79998168889431442"/>
        <bgColor indexed="64"/>
      </patternFill>
    </fill>
    <fill>
      <patternFill patternType="solid">
        <fgColor rgb="FFFFC000"/>
        <bgColor indexed="64"/>
      </patternFill>
    </fill>
    <fill>
      <patternFill patternType="solid">
        <fgColor rgb="FFFFCC99"/>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rgb="FFFFCCCC"/>
        <bgColor indexed="64"/>
      </patternFill>
    </fill>
    <fill>
      <patternFill patternType="solid">
        <fgColor theme="7" tint="0.79998168889431442"/>
        <bgColor indexed="64"/>
      </patternFill>
    </fill>
    <fill>
      <patternFill patternType="solid">
        <fgColor rgb="FFFFE79B"/>
        <bgColor indexed="64"/>
      </patternFill>
    </fill>
  </fills>
  <borders count="9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FF0000"/>
      </left>
      <right style="thick">
        <color rgb="FFFF0000"/>
      </right>
      <top style="thick">
        <color rgb="FFFF0000"/>
      </top>
      <bottom style="thick">
        <color rgb="FFFF0000"/>
      </bottom>
      <diagonal/>
    </border>
    <border>
      <left/>
      <right/>
      <top style="thin">
        <color indexed="64"/>
      </top>
      <bottom style="thin">
        <color indexed="64"/>
      </bottom>
      <diagonal/>
    </border>
    <border>
      <left/>
      <right/>
      <top style="thin">
        <color indexed="64"/>
      </top>
      <bottom/>
      <diagonal/>
    </border>
    <border>
      <left style="thick">
        <color rgb="FFFFC000"/>
      </left>
      <right style="thick">
        <color rgb="FFFFC000"/>
      </right>
      <top style="thick">
        <color rgb="FFFFC000"/>
      </top>
      <bottom style="thick">
        <color rgb="FFFFC000"/>
      </bottom>
      <diagonal/>
    </border>
    <border>
      <left style="thick">
        <color rgb="FFFFC000"/>
      </left>
      <right/>
      <top/>
      <bottom/>
      <diagonal/>
    </border>
    <border>
      <left style="thick">
        <color rgb="FFFF0000"/>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rgb="FF0000FF"/>
      </left>
      <right style="thick">
        <color rgb="FF0000FF"/>
      </right>
      <top style="thin">
        <color rgb="FF0000FF"/>
      </top>
      <bottom style="thick">
        <color rgb="FF0000FF"/>
      </bottom>
      <diagonal/>
    </border>
    <border>
      <left style="thick">
        <color rgb="FF0000FF"/>
      </left>
      <right style="thick">
        <color rgb="FF0000FF"/>
      </right>
      <top style="thick">
        <color rgb="FF0000FF"/>
      </top>
      <bottom/>
      <diagonal/>
    </border>
    <border>
      <left style="thin">
        <color indexed="64"/>
      </left>
      <right style="thin">
        <color indexed="64"/>
      </right>
      <top/>
      <bottom style="thin">
        <color indexed="64"/>
      </bottom>
      <diagonal/>
    </border>
    <border>
      <left style="thick">
        <color rgb="FF0000FF"/>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top style="thin">
        <color indexed="64"/>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theme="8" tint="-0.24994659260841701"/>
      </left>
      <right/>
      <top style="thick">
        <color theme="8" tint="-0.24994659260841701"/>
      </top>
      <bottom/>
      <diagonal/>
    </border>
    <border>
      <left/>
      <right/>
      <top style="thick">
        <color theme="8" tint="-0.24994659260841701"/>
      </top>
      <bottom/>
      <diagonal/>
    </border>
    <border>
      <left/>
      <right style="thick">
        <color theme="8" tint="-0.24994659260841701"/>
      </right>
      <top style="thick">
        <color theme="8" tint="-0.24994659260841701"/>
      </top>
      <bottom/>
      <diagonal/>
    </border>
    <border>
      <left style="thick">
        <color theme="8" tint="-0.24994659260841701"/>
      </left>
      <right/>
      <top/>
      <bottom/>
      <diagonal/>
    </border>
    <border>
      <left/>
      <right style="thick">
        <color theme="8" tint="-0.24994659260841701"/>
      </right>
      <top/>
      <bottom/>
      <diagonal/>
    </border>
    <border>
      <left style="thick">
        <color theme="8" tint="-0.24994659260841701"/>
      </left>
      <right/>
      <top/>
      <bottom style="thick">
        <color theme="8" tint="-0.24994659260841701"/>
      </bottom>
      <diagonal/>
    </border>
    <border>
      <left/>
      <right/>
      <top/>
      <bottom style="thick">
        <color theme="8" tint="-0.24994659260841701"/>
      </bottom>
      <diagonal/>
    </border>
    <border>
      <left/>
      <right style="thick">
        <color theme="8" tint="-0.24994659260841701"/>
      </right>
      <top/>
      <bottom style="thick">
        <color theme="8" tint="-0.24994659260841701"/>
      </bottom>
      <diagonal/>
    </border>
    <border>
      <left/>
      <right/>
      <top/>
      <bottom style="thick">
        <color rgb="FFFF0000"/>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ck">
        <color theme="3" tint="0.24994659260841701"/>
      </right>
      <top style="thick">
        <color theme="3" tint="0.24994659260841701"/>
      </top>
      <bottom style="thick">
        <color theme="3" tint="0.24994659260841701"/>
      </bottom>
      <diagonal/>
    </border>
    <border>
      <left style="thick">
        <color theme="9" tint="-0.24994659260841701"/>
      </left>
      <right/>
      <top style="thick">
        <color theme="9" tint="-0.24994659260841701"/>
      </top>
      <bottom/>
      <diagonal/>
    </border>
    <border>
      <left/>
      <right/>
      <top style="thick">
        <color theme="9" tint="-0.24994659260841701"/>
      </top>
      <bottom/>
      <diagonal/>
    </border>
    <border>
      <left/>
      <right style="thick">
        <color theme="9" tint="-0.24994659260841701"/>
      </right>
      <top style="thick">
        <color theme="9" tint="-0.24994659260841701"/>
      </top>
      <bottom/>
      <diagonal/>
    </border>
    <border>
      <left style="thick">
        <color theme="9" tint="-0.24994659260841701"/>
      </left>
      <right/>
      <top/>
      <bottom/>
      <diagonal/>
    </border>
    <border>
      <left/>
      <right style="thick">
        <color theme="9" tint="-0.24994659260841701"/>
      </right>
      <top/>
      <bottom/>
      <diagonal/>
    </border>
    <border>
      <left style="thick">
        <color theme="9" tint="-0.24994659260841701"/>
      </left>
      <right/>
      <top/>
      <bottom style="thick">
        <color theme="9" tint="-0.24994659260841701"/>
      </bottom>
      <diagonal/>
    </border>
    <border>
      <left/>
      <right/>
      <top/>
      <bottom style="thick">
        <color theme="9" tint="-0.24994659260841701"/>
      </bottom>
      <diagonal/>
    </border>
    <border>
      <left/>
      <right style="thick">
        <color theme="9" tint="-0.24994659260841701"/>
      </right>
      <top/>
      <bottom style="thick">
        <color theme="9" tint="-0.24994659260841701"/>
      </bottom>
      <diagonal/>
    </border>
    <border>
      <left style="thick">
        <color theme="5" tint="-0.24994659260841701"/>
      </left>
      <right/>
      <top style="thick">
        <color theme="5" tint="-0.24994659260841701"/>
      </top>
      <bottom/>
      <diagonal/>
    </border>
    <border>
      <left/>
      <right/>
      <top style="thick">
        <color theme="5" tint="-0.24994659260841701"/>
      </top>
      <bottom/>
      <diagonal/>
    </border>
    <border>
      <left/>
      <right style="thick">
        <color theme="5" tint="-0.24994659260841701"/>
      </right>
      <top style="thick">
        <color theme="5" tint="-0.24994659260841701"/>
      </top>
      <bottom/>
      <diagonal/>
    </border>
    <border>
      <left style="thick">
        <color theme="5" tint="-0.24994659260841701"/>
      </left>
      <right/>
      <top/>
      <bottom/>
      <diagonal/>
    </border>
    <border>
      <left/>
      <right style="thick">
        <color theme="5" tint="-0.24994659260841701"/>
      </right>
      <top/>
      <bottom/>
      <diagonal/>
    </border>
    <border>
      <left style="thick">
        <color theme="5" tint="-0.24994659260841701"/>
      </left>
      <right/>
      <top/>
      <bottom style="thick">
        <color theme="5" tint="-0.24994659260841701"/>
      </bottom>
      <diagonal/>
    </border>
    <border>
      <left/>
      <right/>
      <top/>
      <bottom style="thick">
        <color theme="5" tint="-0.24994659260841701"/>
      </bottom>
      <diagonal/>
    </border>
    <border>
      <left/>
      <right style="thick">
        <color theme="5" tint="-0.24994659260841701"/>
      </right>
      <top/>
      <bottom style="thick">
        <color theme="5" tint="-0.24994659260841701"/>
      </bottom>
      <diagonal/>
    </border>
    <border>
      <left style="thick">
        <color theme="6" tint="0.39988402966399123"/>
      </left>
      <right/>
      <top style="thick">
        <color theme="6" tint="0.39988402966399123"/>
      </top>
      <bottom/>
      <diagonal/>
    </border>
    <border>
      <left/>
      <right/>
      <top style="thick">
        <color theme="6" tint="0.39988402966399123"/>
      </top>
      <bottom/>
      <diagonal/>
    </border>
    <border>
      <left/>
      <right style="thick">
        <color theme="6" tint="0.39988402966399123"/>
      </right>
      <top style="thick">
        <color theme="6" tint="0.39988402966399123"/>
      </top>
      <bottom/>
      <diagonal/>
    </border>
    <border>
      <left style="thick">
        <color theme="6" tint="0.39988402966399123"/>
      </left>
      <right/>
      <top/>
      <bottom/>
      <diagonal/>
    </border>
    <border>
      <left/>
      <right style="thick">
        <color theme="6" tint="0.39988402966399123"/>
      </right>
      <top/>
      <bottom/>
      <diagonal/>
    </border>
    <border>
      <left style="thick">
        <color theme="6" tint="0.39988402966399123"/>
      </left>
      <right/>
      <top/>
      <bottom style="thick">
        <color theme="6" tint="0.39988402966399123"/>
      </bottom>
      <diagonal/>
    </border>
    <border>
      <left/>
      <right/>
      <top/>
      <bottom style="thick">
        <color theme="6" tint="0.39988402966399123"/>
      </bottom>
      <diagonal/>
    </border>
    <border>
      <left/>
      <right style="thick">
        <color theme="6" tint="0.39988402966399123"/>
      </right>
      <top/>
      <bottom style="thick">
        <color theme="6" tint="0.39988402966399123"/>
      </bottom>
      <diagonal/>
    </border>
    <border>
      <left style="thick">
        <color theme="4" tint="0.39991454817346722"/>
      </left>
      <right/>
      <top style="thick">
        <color theme="4" tint="0.39991454817346722"/>
      </top>
      <bottom/>
      <diagonal/>
    </border>
    <border>
      <left/>
      <right/>
      <top style="thick">
        <color theme="4" tint="0.39991454817346722"/>
      </top>
      <bottom/>
      <diagonal/>
    </border>
    <border>
      <left/>
      <right style="thick">
        <color theme="4" tint="0.39991454817346722"/>
      </right>
      <top style="thick">
        <color theme="4" tint="0.39991454817346722"/>
      </top>
      <bottom/>
      <diagonal/>
    </border>
    <border>
      <left style="thick">
        <color theme="4" tint="0.39991454817346722"/>
      </left>
      <right/>
      <top/>
      <bottom/>
      <diagonal/>
    </border>
    <border>
      <left/>
      <right style="thick">
        <color theme="4" tint="0.39991454817346722"/>
      </right>
      <top/>
      <bottom/>
      <diagonal/>
    </border>
    <border>
      <left style="thick">
        <color theme="4" tint="0.39991454817346722"/>
      </left>
      <right/>
      <top/>
      <bottom style="thick">
        <color theme="4" tint="0.39991454817346722"/>
      </bottom>
      <diagonal/>
    </border>
    <border>
      <left/>
      <right/>
      <top/>
      <bottom style="thick">
        <color theme="4" tint="0.39991454817346722"/>
      </bottom>
      <diagonal/>
    </border>
    <border>
      <left/>
      <right style="thick">
        <color theme="4" tint="0.39991454817346722"/>
      </right>
      <top/>
      <bottom style="thick">
        <color theme="4" tint="0.39991454817346722"/>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85">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3" fillId="0" borderId="3" xfId="0" applyFont="1" applyBorder="1">
      <alignment vertical="center"/>
    </xf>
    <xf numFmtId="0" fontId="3" fillId="0" borderId="4" xfId="0" applyFont="1" applyBorder="1">
      <alignment vertical="center"/>
    </xf>
    <xf numFmtId="176" fontId="3" fillId="0" borderId="0" xfId="0" applyNumberFormat="1" applyFont="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horizontal="left" vertical="center"/>
    </xf>
    <xf numFmtId="0" fontId="3" fillId="0" borderId="7" xfId="0" applyFont="1" applyBorder="1">
      <alignment vertical="center"/>
    </xf>
    <xf numFmtId="0" fontId="3" fillId="0" borderId="4" xfId="0" applyFont="1" applyBorder="1" applyAlignment="1">
      <alignment horizontal="center" vertical="center"/>
    </xf>
    <xf numFmtId="179" fontId="7" fillId="0" borderId="0" xfId="0" applyNumberFormat="1" applyFont="1" applyAlignment="1">
      <alignment horizontal="center" vertical="center"/>
    </xf>
    <xf numFmtId="176" fontId="7" fillId="0" borderId="0" xfId="0" applyNumberFormat="1" applyFont="1" applyAlignment="1">
      <alignment horizontal="center" vertical="center"/>
    </xf>
    <xf numFmtId="0" fontId="7" fillId="0" borderId="0" xfId="0" applyFont="1" applyAlignment="1">
      <alignment horizontal="left" vertical="center"/>
    </xf>
    <xf numFmtId="178" fontId="3" fillId="0" borderId="0" xfId="0" applyNumberFormat="1" applyFont="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11" fillId="7" borderId="2" xfId="0" applyFont="1" applyFill="1" applyBorder="1" applyAlignment="1">
      <alignment horizontal="center" vertical="center"/>
    </xf>
    <xf numFmtId="0" fontId="3" fillId="0" borderId="14" xfId="0" applyFont="1" applyBorder="1">
      <alignment vertical="center"/>
    </xf>
    <xf numFmtId="180" fontId="3" fillId="0" borderId="2" xfId="0" applyNumberFormat="1" applyFont="1" applyBorder="1" applyAlignment="1">
      <alignment horizontal="center" vertical="center"/>
    </xf>
    <xf numFmtId="182" fontId="3" fillId="0" borderId="2" xfId="0" applyNumberFormat="1" applyFont="1" applyBorder="1" applyAlignment="1">
      <alignment horizontal="center" vertical="center"/>
    </xf>
    <xf numFmtId="0" fontId="7" fillId="0" borderId="0" xfId="0" applyFont="1" applyAlignment="1">
      <alignment horizontal="right" vertical="center"/>
    </xf>
    <xf numFmtId="0" fontId="13" fillId="5" borderId="2" xfId="0" applyFont="1" applyFill="1" applyBorder="1" applyAlignment="1">
      <alignment horizontal="center" vertical="center"/>
    </xf>
    <xf numFmtId="0" fontId="16" fillId="0" borderId="0" xfId="0" applyFont="1">
      <alignment vertical="center"/>
    </xf>
    <xf numFmtId="0" fontId="16" fillId="0" borderId="0" xfId="0" applyFont="1" applyAlignment="1"/>
    <xf numFmtId="0" fontId="17" fillId="0" borderId="18" xfId="0" applyFont="1" applyBorder="1">
      <alignment vertical="center"/>
    </xf>
    <xf numFmtId="0" fontId="18" fillId="0" borderId="19" xfId="0" applyFont="1" applyBorder="1">
      <alignment vertical="center"/>
    </xf>
    <xf numFmtId="0" fontId="17" fillId="0" borderId="13" xfId="0" applyFont="1" applyBorder="1">
      <alignment vertical="center"/>
    </xf>
    <xf numFmtId="0" fontId="19" fillId="0" borderId="4" xfId="0" applyFont="1" applyBorder="1" applyAlignment="1">
      <alignment vertical="center" wrapText="1"/>
    </xf>
    <xf numFmtId="0" fontId="17" fillId="0" borderId="23" xfId="0" applyFont="1" applyBorder="1">
      <alignment vertical="center"/>
    </xf>
    <xf numFmtId="0" fontId="20" fillId="0" borderId="24" xfId="0" applyFont="1" applyBorder="1" applyAlignment="1">
      <alignment horizontal="right" vertical="center"/>
    </xf>
    <xf numFmtId="0" fontId="17" fillId="0" borderId="25" xfId="0" applyFont="1" applyBorder="1">
      <alignment vertical="center"/>
    </xf>
    <xf numFmtId="180" fontId="3" fillId="0" borderId="0" xfId="0" applyNumberFormat="1" applyFont="1" applyAlignment="1">
      <alignment horizontal="center" vertical="center"/>
    </xf>
    <xf numFmtId="180" fontId="21" fillId="9" borderId="27" xfId="0" applyNumberFormat="1" applyFont="1" applyFill="1" applyBorder="1" applyAlignment="1">
      <alignment horizontal="center" vertical="center"/>
    </xf>
    <xf numFmtId="180" fontId="3" fillId="0" borderId="29" xfId="0" applyNumberFormat="1" applyFont="1" applyBorder="1" applyAlignment="1">
      <alignment horizontal="center" vertical="center"/>
    </xf>
    <xf numFmtId="0" fontId="18" fillId="0" borderId="0" xfId="0" applyFont="1">
      <alignment vertical="center"/>
    </xf>
    <xf numFmtId="0" fontId="19" fillId="0" borderId="0" xfId="0" applyFont="1" applyAlignment="1">
      <alignment vertical="center" wrapText="1"/>
    </xf>
    <xf numFmtId="0" fontId="20" fillId="0" borderId="0" xfId="0" applyFont="1" applyAlignment="1">
      <alignment horizontal="right" vertical="center"/>
    </xf>
    <xf numFmtId="180" fontId="21" fillId="11" borderId="27" xfId="0" applyNumberFormat="1" applyFont="1" applyFill="1" applyBorder="1" applyAlignment="1">
      <alignment horizontal="center" vertical="center"/>
    </xf>
    <xf numFmtId="0" fontId="24" fillId="12" borderId="1" xfId="0" applyFont="1" applyFill="1" applyBorder="1" applyAlignment="1">
      <alignment horizontal="center" vertical="center"/>
    </xf>
    <xf numFmtId="180" fontId="13" fillId="0" borderId="32" xfId="0" applyNumberFormat="1" applyFont="1" applyBorder="1" applyAlignment="1">
      <alignment horizontal="center" vertical="center"/>
    </xf>
    <xf numFmtId="181" fontId="3" fillId="0" borderId="2" xfId="0" applyNumberFormat="1" applyFont="1" applyBorder="1" applyAlignment="1">
      <alignment horizontal="center" vertical="center"/>
    </xf>
    <xf numFmtId="9" fontId="23" fillId="10" borderId="0" xfId="0" applyNumberFormat="1" applyFont="1" applyFill="1" applyAlignment="1">
      <alignment horizontal="center" vertical="center"/>
    </xf>
    <xf numFmtId="0" fontId="7" fillId="0" borderId="0" xfId="0" applyFont="1" applyAlignment="1">
      <alignment horizontal="left" vertical="top" wrapText="1"/>
    </xf>
    <xf numFmtId="0" fontId="13" fillId="0" borderId="0" xfId="0" applyFont="1" applyAlignment="1">
      <alignment horizontal="center" vertical="center"/>
    </xf>
    <xf numFmtId="0" fontId="24" fillId="0" borderId="0" xfId="0" applyFont="1" applyAlignment="1">
      <alignment horizontal="center" vertical="center"/>
    </xf>
    <xf numFmtId="0" fontId="13" fillId="0" borderId="0" xfId="0" applyFont="1">
      <alignment vertical="center"/>
    </xf>
    <xf numFmtId="0" fontId="14" fillId="0" borderId="0" xfId="0" applyFont="1" applyAlignment="1">
      <alignment vertical="top" wrapText="1"/>
    </xf>
    <xf numFmtId="0" fontId="3" fillId="0" borderId="22" xfId="0" applyFont="1" applyBorder="1">
      <alignment vertical="center"/>
    </xf>
    <xf numFmtId="0" fontId="24" fillId="14" borderId="34" xfId="0" applyFont="1" applyFill="1" applyBorder="1" applyAlignment="1">
      <alignment horizontal="center" vertical="center"/>
    </xf>
    <xf numFmtId="0" fontId="17" fillId="0" borderId="17" xfId="0" applyFont="1" applyBorder="1" applyAlignment="1">
      <alignment horizontal="center" vertical="center"/>
    </xf>
    <xf numFmtId="0" fontId="7" fillId="0" borderId="0" xfId="0" applyFont="1">
      <alignment vertical="center"/>
    </xf>
    <xf numFmtId="0" fontId="11" fillId="0" borderId="0" xfId="0" applyFont="1" applyAlignment="1">
      <alignment horizontal="left" vertical="center"/>
    </xf>
    <xf numFmtId="0" fontId="18" fillId="0" borderId="36" xfId="0" applyFont="1" applyBorder="1">
      <alignment vertical="center"/>
    </xf>
    <xf numFmtId="0" fontId="17" fillId="0" borderId="12" xfId="0" applyFont="1" applyBorder="1">
      <alignment vertical="center"/>
    </xf>
    <xf numFmtId="0" fontId="18" fillId="0" borderId="38" xfId="0" applyFont="1" applyBorder="1">
      <alignment vertical="center"/>
    </xf>
    <xf numFmtId="0" fontId="26" fillId="0" borderId="25" xfId="0" applyFont="1" applyBorder="1" applyAlignment="1">
      <alignment horizontal="left" vertical="center"/>
    </xf>
    <xf numFmtId="0" fontId="26" fillId="0" borderId="26" xfId="0" applyFont="1" applyBorder="1">
      <alignment vertical="center"/>
    </xf>
    <xf numFmtId="0" fontId="22" fillId="0" borderId="0" xfId="0" applyFont="1">
      <alignment vertical="center"/>
    </xf>
    <xf numFmtId="180" fontId="3" fillId="0" borderId="0" xfId="0" applyNumberFormat="1" applyFont="1">
      <alignment vertical="center"/>
    </xf>
    <xf numFmtId="0" fontId="4" fillId="0" borderId="3" xfId="0" applyFont="1" applyBorder="1" applyAlignment="1">
      <alignment horizontal="right" vertical="center"/>
    </xf>
    <xf numFmtId="180" fontId="5" fillId="0" borderId="14" xfId="0" applyNumberFormat="1" applyFont="1" applyBorder="1" applyAlignment="1">
      <alignment horizontal="center" vertical="center"/>
    </xf>
    <xf numFmtId="0" fontId="17" fillId="0" borderId="0" xfId="0" applyFont="1">
      <alignment vertical="center"/>
    </xf>
    <xf numFmtId="0" fontId="18" fillId="0" borderId="4" xfId="0" applyFont="1" applyBorder="1">
      <alignment vertical="center"/>
    </xf>
    <xf numFmtId="0" fontId="18" fillId="0" borderId="24" xfId="0" applyFont="1" applyBorder="1">
      <alignment vertical="center"/>
    </xf>
    <xf numFmtId="0" fontId="8" fillId="6" borderId="1" xfId="0" applyFont="1" applyFill="1" applyBorder="1" applyAlignment="1">
      <alignment horizontal="center" vertical="center" wrapText="1"/>
    </xf>
    <xf numFmtId="176" fontId="6" fillId="0" borderId="0" xfId="0" applyNumberFormat="1" applyFont="1" applyAlignment="1">
      <alignment horizontal="center" vertical="center"/>
    </xf>
    <xf numFmtId="182" fontId="3" fillId="0" borderId="0" xfId="0" applyNumberFormat="1" applyFont="1" applyAlignment="1">
      <alignment horizontal="center" vertical="center"/>
    </xf>
    <xf numFmtId="10" fontId="3" fillId="0" borderId="0" xfId="1" applyNumberFormat="1" applyFont="1">
      <alignment vertical="center"/>
    </xf>
    <xf numFmtId="183" fontId="3" fillId="0" borderId="0" xfId="1" applyNumberFormat="1" applyFont="1">
      <alignment vertical="center"/>
    </xf>
    <xf numFmtId="182" fontId="5" fillId="0" borderId="0" xfId="0" applyNumberFormat="1" applyFont="1" applyAlignment="1">
      <alignment horizontal="left" vertical="center"/>
    </xf>
    <xf numFmtId="182" fontId="3" fillId="0" borderId="6" xfId="0" applyNumberFormat="1" applyFont="1" applyBorder="1" applyAlignment="1">
      <alignment horizontal="center" vertical="center"/>
    </xf>
    <xf numFmtId="180" fontId="3" fillId="0" borderId="6" xfId="0" applyNumberFormat="1" applyFont="1" applyBorder="1" applyAlignment="1">
      <alignment horizontal="center" vertical="center"/>
    </xf>
    <xf numFmtId="180" fontId="3" fillId="0" borderId="6" xfId="0" applyNumberFormat="1" applyFont="1" applyBorder="1">
      <alignment vertical="center"/>
    </xf>
    <xf numFmtId="0" fontId="15" fillId="0" borderId="0" xfId="0" applyFont="1">
      <alignment vertical="center"/>
    </xf>
    <xf numFmtId="0" fontId="10" fillId="3" borderId="1" xfId="0" applyFont="1" applyFill="1" applyBorder="1" applyAlignment="1">
      <alignment horizontal="center" vertical="center"/>
    </xf>
    <xf numFmtId="0" fontId="27" fillId="3" borderId="40" xfId="0" applyFont="1" applyFill="1" applyBorder="1" applyAlignment="1">
      <alignment horizontal="center" vertical="center"/>
    </xf>
    <xf numFmtId="0" fontId="2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15" fillId="13" borderId="2" xfId="0" applyFont="1" applyFill="1" applyBorder="1" applyAlignment="1">
      <alignment horizontal="center" vertical="center"/>
    </xf>
    <xf numFmtId="0" fontId="15" fillId="13" borderId="33" xfId="0" applyFont="1" applyFill="1" applyBorder="1" applyAlignment="1">
      <alignment horizontal="center" vertical="center"/>
    </xf>
    <xf numFmtId="0" fontId="15" fillId="5" borderId="2" xfId="0" applyFont="1" applyFill="1" applyBorder="1" applyAlignment="1">
      <alignment horizontal="center" vertical="center"/>
    </xf>
    <xf numFmtId="0" fontId="21" fillId="11" borderId="28" xfId="0" applyFont="1" applyFill="1" applyBorder="1" applyAlignment="1">
      <alignment horizontal="center" vertical="center" wrapText="1"/>
    </xf>
    <xf numFmtId="0" fontId="10" fillId="6" borderId="1" xfId="0" applyFont="1" applyFill="1" applyBorder="1" applyAlignment="1">
      <alignment horizontal="center" vertical="center"/>
    </xf>
    <xf numFmtId="0" fontId="21" fillId="9" borderId="28" xfId="0" applyFont="1" applyFill="1" applyBorder="1" applyAlignment="1">
      <alignment horizontal="center" vertical="center" wrapText="1"/>
    </xf>
    <xf numFmtId="0" fontId="26" fillId="6" borderId="2" xfId="0" applyFont="1" applyFill="1" applyBorder="1" applyAlignment="1">
      <alignment horizontal="center" vertical="center"/>
    </xf>
    <xf numFmtId="180" fontId="30" fillId="0" borderId="14" xfId="0" applyNumberFormat="1" applyFont="1" applyBorder="1" applyAlignment="1">
      <alignment horizontal="center" vertical="center"/>
    </xf>
    <xf numFmtId="180" fontId="5" fillId="0" borderId="2" xfId="0" applyNumberFormat="1" applyFont="1" applyBorder="1" applyAlignment="1">
      <alignment horizontal="center" vertical="center"/>
    </xf>
    <xf numFmtId="180" fontId="5" fillId="0" borderId="41" xfId="0" applyNumberFormat="1" applyFont="1" applyBorder="1" applyAlignment="1">
      <alignment horizontal="center" vertical="center"/>
    </xf>
    <xf numFmtId="182" fontId="5" fillId="0" borderId="33" xfId="1" applyNumberFormat="1" applyFont="1" applyBorder="1" applyAlignment="1">
      <alignment horizontal="center" vertical="center"/>
    </xf>
    <xf numFmtId="0" fontId="5" fillId="4" borderId="33" xfId="0" applyFont="1" applyFill="1" applyBorder="1" applyAlignment="1">
      <alignment horizontal="center" vertical="center"/>
    </xf>
    <xf numFmtId="0" fontId="10" fillId="0" borderId="0" xfId="0" applyFont="1" applyAlignment="1">
      <alignment horizontal="center" vertical="center"/>
    </xf>
    <xf numFmtId="0" fontId="22" fillId="0" borderId="0" xfId="0" applyFont="1" applyAlignment="1">
      <alignment horizontal="left" vertical="center"/>
    </xf>
    <xf numFmtId="182" fontId="5" fillId="0" borderId="0" xfId="1" applyNumberFormat="1" applyFont="1" applyBorder="1" applyAlignment="1">
      <alignment horizontal="center" vertical="center"/>
    </xf>
    <xf numFmtId="181" fontId="3" fillId="0" borderId="0" xfId="0" applyNumberFormat="1" applyFont="1" applyAlignment="1">
      <alignment horizontal="center" vertical="center"/>
    </xf>
    <xf numFmtId="177" fontId="7" fillId="0" borderId="0" xfId="0" applyNumberFormat="1" applyFont="1" applyAlignment="1">
      <alignment horizontal="center" vertical="center"/>
    </xf>
    <xf numFmtId="181" fontId="7" fillId="0" borderId="0" xfId="0" applyNumberFormat="1" applyFont="1" applyAlignment="1">
      <alignment horizontal="center" vertical="center"/>
    </xf>
    <xf numFmtId="0" fontId="30" fillId="6" borderId="2" xfId="0" applyFont="1" applyFill="1" applyBorder="1" applyAlignment="1">
      <alignment horizontal="center" vertical="center" wrapText="1"/>
    </xf>
    <xf numFmtId="0" fontId="13" fillId="5" borderId="1" xfId="0" applyFont="1" applyFill="1" applyBorder="1" applyAlignment="1">
      <alignment horizontal="center" vertical="center"/>
    </xf>
    <xf numFmtId="0" fontId="0" fillId="0" borderId="0" xfId="0" applyAlignment="1">
      <alignment horizontal="center" vertical="center"/>
    </xf>
    <xf numFmtId="0" fontId="26" fillId="0" borderId="0" xfId="0" applyFont="1" applyAlignment="1">
      <alignment horizontal="center" vertical="center"/>
    </xf>
    <xf numFmtId="0" fontId="0" fillId="0" borderId="0" xfId="0" applyAlignment="1">
      <alignment horizontal="left" vertical="center"/>
    </xf>
    <xf numFmtId="0" fontId="3" fillId="2" borderId="1" xfId="0" applyFont="1" applyFill="1" applyBorder="1" applyAlignment="1">
      <alignment horizontal="center" vertical="center"/>
    </xf>
    <xf numFmtId="0" fontId="0" fillId="0" borderId="48" xfId="0" applyBorder="1">
      <alignment vertical="center"/>
    </xf>
    <xf numFmtId="0" fontId="0" fillId="0" borderId="49" xfId="0" applyBorder="1">
      <alignment vertical="center"/>
    </xf>
    <xf numFmtId="0" fontId="0" fillId="0" borderId="49" xfId="0" applyBorder="1" applyAlignment="1">
      <alignment horizontal="center" vertical="center"/>
    </xf>
    <xf numFmtId="0" fontId="0" fillId="0" borderId="50" xfId="0" applyBorder="1">
      <alignment vertical="center"/>
    </xf>
    <xf numFmtId="0" fontId="26" fillId="0" borderId="51" xfId="0" applyFont="1" applyBorder="1" applyAlignment="1">
      <alignment horizontal="center" vertical="center"/>
    </xf>
    <xf numFmtId="0" fontId="26" fillId="0" borderId="52" xfId="0" applyFont="1" applyBorder="1" applyAlignment="1">
      <alignment horizontal="center"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0" borderId="54" xfId="0" applyBorder="1" applyAlignment="1">
      <alignment horizontal="center" vertical="center"/>
    </xf>
    <xf numFmtId="0" fontId="0" fillId="0" borderId="55" xfId="0" applyBorder="1">
      <alignment vertical="center"/>
    </xf>
    <xf numFmtId="180" fontId="0" fillId="0" borderId="11" xfId="2" applyNumberFormat="1" applyFont="1" applyBorder="1" applyAlignment="1">
      <alignment horizontal="center" vertical="center"/>
    </xf>
    <xf numFmtId="0" fontId="3" fillId="15" borderId="11" xfId="0" applyFont="1" applyFill="1" applyBorder="1" applyAlignment="1">
      <alignment horizontal="center" vertical="center"/>
    </xf>
    <xf numFmtId="180" fontId="5" fillId="15" borderId="11" xfId="0" applyNumberFormat="1" applyFont="1" applyFill="1" applyBorder="1" applyAlignment="1">
      <alignment horizontal="center" vertical="center"/>
    </xf>
    <xf numFmtId="9" fontId="23" fillId="15" borderId="11" xfId="0" applyNumberFormat="1" applyFont="1" applyFill="1" applyBorder="1" applyAlignment="1">
      <alignment horizontal="center" vertical="center"/>
    </xf>
    <xf numFmtId="177" fontId="7" fillId="15" borderId="11" xfId="0" applyNumberFormat="1" applyFont="1" applyFill="1" applyBorder="1" applyAlignment="1">
      <alignment horizontal="center" vertical="center"/>
    </xf>
    <xf numFmtId="181" fontId="7" fillId="15" borderId="11" xfId="0" applyNumberFormat="1" applyFont="1" applyFill="1" applyBorder="1" applyAlignment="1">
      <alignment horizontal="center" vertical="center"/>
    </xf>
    <xf numFmtId="179" fontId="7" fillId="15" borderId="11" xfId="0" applyNumberFormat="1" applyFont="1" applyFill="1" applyBorder="1" applyAlignment="1">
      <alignment horizontal="center" vertical="center"/>
    </xf>
    <xf numFmtId="0" fontId="0" fillId="0" borderId="56" xfId="0" applyBorder="1" applyAlignment="1">
      <alignment horizontal="centerContinuous" vertical="center"/>
    </xf>
    <xf numFmtId="176" fontId="0" fillId="0" borderId="0" xfId="1" applyNumberFormat="1" applyFont="1" applyBorder="1" applyAlignment="1">
      <alignment horizontal="center" vertical="center"/>
    </xf>
    <xf numFmtId="0" fontId="0" fillId="0" borderId="60" xfId="0" applyBorder="1">
      <alignment vertical="center"/>
    </xf>
    <xf numFmtId="0" fontId="0" fillId="0" borderId="61" xfId="0" applyBorder="1">
      <alignment vertical="center"/>
    </xf>
    <xf numFmtId="0" fontId="0" fillId="0" borderId="61" xfId="0" applyBorder="1" applyAlignment="1">
      <alignment horizontal="center" vertical="center"/>
    </xf>
    <xf numFmtId="0" fontId="0" fillId="0" borderId="62" xfId="0" applyBorder="1">
      <alignment vertical="center"/>
    </xf>
    <xf numFmtId="0" fontId="26" fillId="0" borderId="63" xfId="0" applyFont="1" applyBorder="1" applyAlignment="1">
      <alignment horizontal="center" vertical="center"/>
    </xf>
    <xf numFmtId="0" fontId="26" fillId="0" borderId="64" xfId="0" applyFont="1" applyBorder="1" applyAlignment="1">
      <alignment horizontal="center" vertical="center"/>
    </xf>
    <xf numFmtId="0" fontId="0" fillId="0" borderId="63" xfId="0" applyBorder="1">
      <alignment vertical="center"/>
    </xf>
    <xf numFmtId="0" fontId="0" fillId="0" borderId="64" xfId="0" applyBorder="1">
      <alignment vertical="center"/>
    </xf>
    <xf numFmtId="0" fontId="0" fillId="0" borderId="65" xfId="0" applyBorder="1">
      <alignment vertical="center"/>
    </xf>
    <xf numFmtId="0" fontId="0" fillId="0" borderId="66" xfId="0" applyBorder="1">
      <alignment vertical="center"/>
    </xf>
    <xf numFmtId="0" fontId="0" fillId="0" borderId="66" xfId="0" applyBorder="1" applyAlignment="1">
      <alignment horizontal="center" vertical="center"/>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0" borderId="69" xfId="0" applyBorder="1" applyAlignment="1">
      <alignment horizontal="center" vertical="center"/>
    </xf>
    <xf numFmtId="0" fontId="0" fillId="0" borderId="70" xfId="0" applyBorder="1">
      <alignment vertical="center"/>
    </xf>
    <xf numFmtId="0" fontId="26" fillId="0" borderId="71" xfId="0" applyFont="1" applyBorder="1" applyAlignment="1">
      <alignment horizontal="center" vertical="center"/>
    </xf>
    <xf numFmtId="0" fontId="26" fillId="0" borderId="72" xfId="0" applyFont="1" applyBorder="1" applyAlignment="1">
      <alignment horizontal="center" vertical="center"/>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74" xfId="0" applyBorder="1" applyAlignment="1">
      <alignment horizontal="center"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0" borderId="77" xfId="0" applyBorder="1" applyAlignment="1">
      <alignment horizontal="center" vertical="center"/>
    </xf>
    <xf numFmtId="0" fontId="0" fillId="0" borderId="78" xfId="0" applyBorder="1">
      <alignment vertical="center"/>
    </xf>
    <xf numFmtId="0" fontId="26" fillId="0" borderId="79" xfId="0" applyFont="1" applyBorder="1" applyAlignment="1">
      <alignment horizontal="center" vertical="center"/>
    </xf>
    <xf numFmtId="0" fontId="26" fillId="0" borderId="80" xfId="0" applyFont="1" applyBorder="1" applyAlignment="1">
      <alignment horizontal="center" vertical="center"/>
    </xf>
    <xf numFmtId="0" fontId="0" fillId="0" borderId="79" xfId="0" applyBorder="1">
      <alignment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0" fillId="0" borderId="82" xfId="0" applyBorder="1" applyAlignment="1">
      <alignment horizontal="center" vertical="center"/>
    </xf>
    <xf numFmtId="0" fontId="0" fillId="0" borderId="83" xfId="0" applyBorder="1">
      <alignment vertical="center"/>
    </xf>
    <xf numFmtId="0" fontId="10" fillId="0" borderId="0" xfId="0" applyFont="1" applyAlignment="1">
      <alignment horizontal="left" vertical="center"/>
    </xf>
    <xf numFmtId="0" fontId="0" fillId="0" borderId="84" xfId="0" applyBorder="1">
      <alignment vertical="center"/>
    </xf>
    <xf numFmtId="0" fontId="0" fillId="0" borderId="85" xfId="0" applyBorder="1">
      <alignment vertical="center"/>
    </xf>
    <xf numFmtId="0" fontId="0" fillId="0" borderId="85" xfId="0" applyBorder="1" applyAlignment="1">
      <alignment horizontal="center" vertical="center"/>
    </xf>
    <xf numFmtId="0" fontId="0" fillId="0" borderId="86" xfId="0" applyBorder="1">
      <alignment vertical="center"/>
    </xf>
    <xf numFmtId="0" fontId="26" fillId="0" borderId="87" xfId="0" applyFont="1" applyBorder="1" applyAlignment="1">
      <alignment horizontal="center" vertical="center"/>
    </xf>
    <xf numFmtId="0" fontId="26" fillId="0" borderId="88" xfId="0" applyFont="1" applyBorder="1" applyAlignment="1">
      <alignment horizontal="center" vertical="center"/>
    </xf>
    <xf numFmtId="0" fontId="0" fillId="0" borderId="87" xfId="0" applyBorder="1">
      <alignment vertical="center"/>
    </xf>
    <xf numFmtId="0" fontId="3" fillId="11" borderId="0" xfId="0" applyFont="1" applyFill="1">
      <alignment vertical="center"/>
    </xf>
    <xf numFmtId="0" fontId="0" fillId="11" borderId="0" xfId="0" applyFill="1">
      <alignment vertical="center"/>
    </xf>
    <xf numFmtId="0" fontId="0" fillId="11" borderId="0" xfId="0" applyFill="1" applyAlignment="1">
      <alignment horizontal="center" vertical="center"/>
    </xf>
    <xf numFmtId="0" fontId="0" fillId="0" borderId="88" xfId="0" applyBorder="1">
      <alignment vertical="center"/>
    </xf>
    <xf numFmtId="0" fontId="16" fillId="0" borderId="0" xfId="0" applyFont="1" applyAlignment="1">
      <alignment horizontal="left" vertical="center"/>
    </xf>
    <xf numFmtId="0" fontId="16" fillId="0" borderId="0" xfId="0" applyFont="1" applyAlignment="1">
      <alignment horizontal="left"/>
    </xf>
    <xf numFmtId="0" fontId="0" fillId="0" borderId="89" xfId="0" applyBorder="1">
      <alignment vertical="center"/>
    </xf>
    <xf numFmtId="0" fontId="0" fillId="0" borderId="90" xfId="0" applyBorder="1">
      <alignment vertical="center"/>
    </xf>
    <xf numFmtId="0" fontId="0" fillId="0" borderId="90" xfId="0" applyBorder="1" applyAlignment="1">
      <alignment horizontal="center" vertical="center"/>
    </xf>
    <xf numFmtId="0" fontId="0" fillId="0" borderId="91" xfId="0" applyBorder="1">
      <alignment vertical="center"/>
    </xf>
    <xf numFmtId="0" fontId="34" fillId="0" borderId="0" xfId="0" applyFont="1" applyAlignment="1">
      <alignment horizontal="center" vertical="center"/>
    </xf>
    <xf numFmtId="176" fontId="35" fillId="0" borderId="0" xfId="1" applyNumberFormat="1" applyFont="1" applyBorder="1" applyAlignment="1">
      <alignment horizontal="center" vertical="center"/>
    </xf>
    <xf numFmtId="9" fontId="3" fillId="0" borderId="14" xfId="1" applyFont="1" applyBorder="1" applyAlignment="1">
      <alignment horizontal="center" vertical="center"/>
    </xf>
    <xf numFmtId="0" fontId="9" fillId="0" borderId="0" xfId="0" applyFont="1" applyAlignment="1">
      <alignment horizontal="center" vertical="center"/>
    </xf>
    <xf numFmtId="0" fontId="3" fillId="8" borderId="0" xfId="0" applyFont="1" applyFill="1" applyAlignment="1">
      <alignment horizontal="left" vertical="center" wrapText="1"/>
    </xf>
    <xf numFmtId="0" fontId="13" fillId="11" borderId="0" xfId="0" applyFont="1" applyFill="1" applyAlignment="1">
      <alignment horizontal="left" vertical="center" wrapText="1"/>
    </xf>
    <xf numFmtId="0" fontId="13" fillId="11" borderId="0" xfId="0" applyFont="1" applyFill="1" applyAlignment="1">
      <alignment horizontal="left" vertical="center"/>
    </xf>
    <xf numFmtId="0" fontId="5" fillId="0" borderId="0" xfId="0" applyFont="1" applyAlignment="1">
      <alignment horizontal="center" vertical="center"/>
    </xf>
    <xf numFmtId="9" fontId="0" fillId="0" borderId="45" xfId="1" applyFont="1" applyBorder="1" applyAlignment="1">
      <alignment horizontal="center" vertical="center"/>
    </xf>
    <xf numFmtId="9" fontId="0" fillId="0" borderId="46" xfId="1" applyFont="1" applyBorder="1" applyAlignment="1">
      <alignment horizontal="center" vertical="center"/>
    </xf>
    <xf numFmtId="9" fontId="0" fillId="0" borderId="47" xfId="1" applyFont="1" applyBorder="1" applyAlignment="1">
      <alignment horizontal="center" vertical="center"/>
    </xf>
    <xf numFmtId="0" fontId="3" fillId="4" borderId="0" xfId="0" applyFont="1" applyFill="1" applyAlignment="1">
      <alignment horizontal="left" vertical="center" wrapText="1"/>
    </xf>
    <xf numFmtId="0" fontId="3" fillId="4" borderId="0" xfId="0" applyFont="1" applyFill="1" applyAlignment="1">
      <alignment horizontal="left" vertical="center"/>
    </xf>
    <xf numFmtId="0" fontId="26" fillId="0" borderId="51" xfId="0" applyFont="1" applyBorder="1" applyAlignment="1">
      <alignment horizontal="center" vertical="center"/>
    </xf>
    <xf numFmtId="0" fontId="26" fillId="0" borderId="0" xfId="0" applyFont="1" applyAlignment="1">
      <alignment horizontal="center" vertical="center"/>
    </xf>
    <xf numFmtId="0" fontId="26" fillId="0" borderId="52" xfId="0" applyFont="1" applyBorder="1" applyAlignment="1">
      <alignment horizontal="center" vertical="center"/>
    </xf>
    <xf numFmtId="0" fontId="3" fillId="11" borderId="0" xfId="0" applyFont="1" applyFill="1" applyAlignment="1">
      <alignment horizontal="left" vertical="center" wrapText="1"/>
    </xf>
    <xf numFmtId="0" fontId="3" fillId="11" borderId="0" xfId="0" applyFont="1" applyFill="1" applyAlignment="1">
      <alignment horizontal="left" vertical="center"/>
    </xf>
    <xf numFmtId="0" fontId="26" fillId="0" borderId="79" xfId="0" applyFont="1" applyBorder="1" applyAlignment="1">
      <alignment horizontal="center" vertical="center"/>
    </xf>
    <xf numFmtId="0" fontId="26" fillId="0" borderId="80" xfId="0" applyFont="1" applyBorder="1" applyAlignment="1">
      <alignment horizontal="center" vertical="center"/>
    </xf>
    <xf numFmtId="0" fontId="36" fillId="0" borderId="0" xfId="0" applyFont="1" applyAlignment="1">
      <alignment horizontal="center" vertical="center"/>
    </xf>
    <xf numFmtId="182" fontId="4" fillId="16" borderId="57" xfId="1" applyNumberFormat="1" applyFont="1" applyFill="1" applyBorder="1" applyAlignment="1">
      <alignment horizontal="center" vertical="center"/>
    </xf>
    <xf numFmtId="182" fontId="4" fillId="16" borderId="58" xfId="1" applyNumberFormat="1" applyFont="1" applyFill="1" applyBorder="1" applyAlignment="1">
      <alignment horizontal="center" vertical="center"/>
    </xf>
    <xf numFmtId="182" fontId="4" fillId="16" borderId="59" xfId="1" applyNumberFormat="1" applyFont="1" applyFill="1" applyBorder="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180" fontId="4" fillId="16" borderId="57" xfId="2" applyNumberFormat="1" applyFont="1" applyFill="1" applyBorder="1" applyAlignment="1">
      <alignment horizontal="center" vertical="center"/>
    </xf>
    <xf numFmtId="180" fontId="4" fillId="16" borderId="58" xfId="2" applyNumberFormat="1" applyFont="1" applyFill="1" applyBorder="1" applyAlignment="1">
      <alignment horizontal="center" vertical="center"/>
    </xf>
    <xf numFmtId="180" fontId="4" fillId="16" borderId="59" xfId="2" applyNumberFormat="1" applyFont="1" applyFill="1" applyBorder="1" applyAlignment="1">
      <alignment horizontal="center" vertical="center"/>
    </xf>
    <xf numFmtId="9" fontId="0" fillId="0" borderId="45" xfId="0" applyNumberForma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180" fontId="4" fillId="0" borderId="45" xfId="2" applyNumberFormat="1" applyFont="1" applyBorder="1" applyAlignment="1">
      <alignment horizontal="center" vertical="center"/>
    </xf>
    <xf numFmtId="180" fontId="4" fillId="0" borderId="46" xfId="2" applyNumberFormat="1" applyFont="1" applyBorder="1" applyAlignment="1">
      <alignment horizontal="center" vertical="center"/>
    </xf>
    <xf numFmtId="180" fontId="4" fillId="0" borderId="47" xfId="2" applyNumberFormat="1" applyFont="1" applyBorder="1" applyAlignment="1">
      <alignment horizontal="center" vertical="center"/>
    </xf>
    <xf numFmtId="0" fontId="26" fillId="0" borderId="71" xfId="0" applyFont="1" applyBorder="1" applyAlignment="1">
      <alignment horizontal="center" vertical="center"/>
    </xf>
    <xf numFmtId="0" fontId="26" fillId="0" borderId="72" xfId="0" applyFont="1" applyBorder="1" applyAlignment="1">
      <alignment horizontal="center" vertical="center"/>
    </xf>
    <xf numFmtId="0" fontId="26" fillId="0" borderId="63" xfId="0" applyFont="1" applyBorder="1" applyAlignment="1">
      <alignment horizontal="center" vertical="center"/>
    </xf>
    <xf numFmtId="0" fontId="26" fillId="0" borderId="64" xfId="0" applyFont="1" applyBorder="1" applyAlignment="1">
      <alignment horizontal="center" vertical="center"/>
    </xf>
    <xf numFmtId="180" fontId="26" fillId="16" borderId="57" xfId="2" applyNumberFormat="1" applyFont="1" applyFill="1" applyBorder="1" applyAlignment="1">
      <alignment horizontal="center" vertical="center"/>
    </xf>
    <xf numFmtId="180" fontId="26" fillId="16" borderId="58" xfId="2" applyNumberFormat="1" applyFont="1" applyFill="1" applyBorder="1" applyAlignment="1">
      <alignment horizontal="center" vertical="center"/>
    </xf>
    <xf numFmtId="180" fontId="26" fillId="16" borderId="59" xfId="2" applyNumberFormat="1" applyFont="1" applyFill="1" applyBorder="1" applyAlignment="1">
      <alignment horizontal="center" vertical="center"/>
    </xf>
    <xf numFmtId="182" fontId="26" fillId="16" borderId="57" xfId="1" applyNumberFormat="1" applyFont="1" applyFill="1" applyBorder="1" applyAlignment="1">
      <alignment horizontal="center" vertical="center"/>
    </xf>
    <xf numFmtId="182" fontId="26" fillId="16" borderId="58" xfId="1" applyNumberFormat="1" applyFont="1" applyFill="1" applyBorder="1" applyAlignment="1">
      <alignment horizontal="center" vertical="center"/>
    </xf>
    <xf numFmtId="182" fontId="26" fillId="16" borderId="59" xfId="1" applyNumberFormat="1" applyFont="1" applyFill="1" applyBorder="1" applyAlignment="1">
      <alignment horizontal="center" vertical="center"/>
    </xf>
    <xf numFmtId="0" fontId="32" fillId="0" borderId="0" xfId="0" applyFont="1" applyAlignment="1">
      <alignment horizontal="center" vertical="center"/>
    </xf>
    <xf numFmtId="180" fontId="4" fillId="17" borderId="57" xfId="2" applyNumberFormat="1" applyFont="1" applyFill="1" applyBorder="1" applyAlignment="1">
      <alignment horizontal="center" vertical="center"/>
    </xf>
    <xf numFmtId="180" fontId="4" fillId="17" borderId="58" xfId="2" applyNumberFormat="1" applyFont="1" applyFill="1" applyBorder="1" applyAlignment="1">
      <alignment horizontal="center" vertical="center"/>
    </xf>
    <xf numFmtId="180" fontId="4" fillId="17" borderId="59" xfId="2" applyNumberFormat="1" applyFont="1" applyFill="1" applyBorder="1" applyAlignment="1">
      <alignment horizontal="center" vertical="center"/>
    </xf>
    <xf numFmtId="0" fontId="17" fillId="0" borderId="20" xfId="0" applyFont="1" applyBorder="1" applyAlignment="1">
      <alignment horizontal="center" vertical="center" textRotation="255"/>
    </xf>
    <xf numFmtId="0" fontId="17" fillId="0" borderId="21" xfId="0" applyFont="1" applyBorder="1" applyAlignment="1">
      <alignment horizontal="center" vertical="center" textRotation="255"/>
    </xf>
    <xf numFmtId="0" fontId="17" fillId="0" borderId="37" xfId="0" applyFont="1" applyBorder="1" applyAlignment="1">
      <alignment horizontal="center" vertical="center" textRotation="255"/>
    </xf>
    <xf numFmtId="0" fontId="17" fillId="0" borderId="22" xfId="0" applyFont="1" applyBorder="1" applyAlignment="1">
      <alignment horizontal="left" vertical="center" wrapText="1"/>
    </xf>
    <xf numFmtId="0" fontId="17" fillId="0" borderId="0" xfId="0" applyFont="1" applyAlignment="1">
      <alignment horizontal="left" vertical="center" wrapText="1"/>
    </xf>
    <xf numFmtId="0" fontId="26" fillId="0" borderId="87" xfId="0" applyFont="1" applyBorder="1" applyAlignment="1">
      <alignment horizontal="center" vertical="center"/>
    </xf>
    <xf numFmtId="0" fontId="26" fillId="0" borderId="88" xfId="0" applyFont="1" applyBorder="1" applyAlignment="1">
      <alignment horizontal="center" vertical="center"/>
    </xf>
    <xf numFmtId="0" fontId="16" fillId="0" borderId="6" xfId="0" applyFont="1" applyBorder="1" applyAlignment="1">
      <alignment horizontal="left" vertical="center"/>
    </xf>
    <xf numFmtId="179" fontId="0" fillId="0" borderId="45" xfId="0" applyNumberFormat="1" applyBorder="1" applyAlignment="1">
      <alignment horizontal="center" vertical="center"/>
    </xf>
    <xf numFmtId="179" fontId="0" fillId="0" borderId="46" xfId="0" applyNumberFormat="1" applyBorder="1" applyAlignment="1">
      <alignment horizontal="center" vertical="center"/>
    </xf>
    <xf numFmtId="179" fontId="0" fillId="0" borderId="47" xfId="0" applyNumberFormat="1" applyBorder="1" applyAlignment="1">
      <alignment horizontal="center" vertical="center"/>
    </xf>
    <xf numFmtId="184" fontId="0" fillId="0" borderId="45" xfId="0" applyNumberFormat="1" applyBorder="1" applyAlignment="1">
      <alignment horizontal="center" vertical="center"/>
    </xf>
    <xf numFmtId="184" fontId="0" fillId="0" borderId="46" xfId="0" applyNumberFormat="1" applyBorder="1" applyAlignment="1">
      <alignment horizontal="center" vertical="center"/>
    </xf>
    <xf numFmtId="184" fontId="0" fillId="0" borderId="47" xfId="0" applyNumberFormat="1" applyBorder="1" applyAlignment="1">
      <alignment horizontal="center" vertical="center"/>
    </xf>
    <xf numFmtId="177" fontId="0" fillId="0" borderId="45" xfId="0" applyNumberFormat="1" applyBorder="1" applyAlignment="1">
      <alignment horizontal="center" vertical="center"/>
    </xf>
    <xf numFmtId="177" fontId="0" fillId="0" borderId="46" xfId="0" applyNumberFormat="1" applyBorder="1" applyAlignment="1">
      <alignment horizontal="center" vertical="center"/>
    </xf>
    <xf numFmtId="177" fontId="0" fillId="0" borderId="47" xfId="0" applyNumberFormat="1" applyBorder="1" applyAlignment="1">
      <alignment horizontal="center" vertical="center"/>
    </xf>
    <xf numFmtId="0" fontId="10" fillId="0" borderId="0" xfId="0" applyFont="1" applyAlignment="1">
      <alignment horizontal="left" vertical="center"/>
    </xf>
    <xf numFmtId="0" fontId="17" fillId="0" borderId="39" xfId="0" applyFont="1" applyBorder="1" applyAlignment="1">
      <alignment horizontal="center" vertical="center" textRotation="255"/>
    </xf>
    <xf numFmtId="9" fontId="3" fillId="0" borderId="43" xfId="1" applyFont="1" applyBorder="1" applyAlignment="1">
      <alignment horizontal="center" vertical="center"/>
    </xf>
    <xf numFmtId="9" fontId="3" fillId="0" borderId="44" xfId="1" applyFont="1" applyBorder="1" applyAlignment="1">
      <alignment horizontal="center" vertical="center"/>
    </xf>
    <xf numFmtId="0" fontId="13" fillId="5" borderId="42" xfId="0" applyFont="1" applyFill="1" applyBorder="1" applyAlignment="1">
      <alignment horizontal="center" vertical="center"/>
    </xf>
    <xf numFmtId="0" fontId="13" fillId="5" borderId="34" xfId="0" applyFont="1" applyFill="1" applyBorder="1" applyAlignment="1">
      <alignment horizontal="center" vertical="center"/>
    </xf>
    <xf numFmtId="0" fontId="11" fillId="0" borderId="0" xfId="0" applyFont="1" applyAlignment="1">
      <alignment horizontal="left" vertical="center"/>
    </xf>
    <xf numFmtId="0" fontId="22" fillId="0" borderId="0" xfId="0" applyFont="1" applyAlignment="1">
      <alignment horizontal="left" vertical="center"/>
    </xf>
    <xf numFmtId="180" fontId="3" fillId="0" borderId="2" xfId="0" applyNumberFormat="1" applyFont="1" applyBorder="1" applyAlignment="1">
      <alignment horizontal="center" vertical="center"/>
    </xf>
    <xf numFmtId="0" fontId="22" fillId="7" borderId="2" xfId="0" applyFont="1" applyFill="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13" fillId="5" borderId="35" xfId="0" applyFont="1" applyFill="1" applyBorder="1" applyAlignment="1">
      <alignment horizontal="center" vertical="center"/>
    </xf>
    <xf numFmtId="0" fontId="13" fillId="5" borderId="33" xfId="0" applyFont="1" applyFill="1" applyBorder="1" applyAlignment="1">
      <alignment horizontal="center" vertical="center"/>
    </xf>
    <xf numFmtId="180" fontId="3" fillId="0" borderId="35" xfId="0" applyNumberFormat="1" applyFont="1" applyBorder="1" applyAlignment="1">
      <alignment horizontal="center" vertical="center"/>
    </xf>
    <xf numFmtId="180" fontId="3" fillId="0" borderId="33" xfId="0" applyNumberFormat="1" applyFont="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10" xfId="0" applyFont="1" applyFill="1" applyBorder="1" applyAlignment="1">
      <alignment horizontal="center" vertical="center"/>
    </xf>
    <xf numFmtId="0" fontId="10" fillId="3" borderId="2" xfId="0" applyFont="1" applyFill="1" applyBorder="1" applyAlignment="1">
      <alignment horizontal="center" vertical="center"/>
    </xf>
    <xf numFmtId="181" fontId="3" fillId="0" borderId="2" xfId="0" applyNumberFormat="1" applyFont="1" applyBorder="1" applyAlignment="1">
      <alignment horizontal="center" vertical="center"/>
    </xf>
    <xf numFmtId="0" fontId="10" fillId="0" borderId="0" xfId="0" applyFont="1" applyAlignment="1">
      <alignment horizontal="center" vertical="center"/>
    </xf>
    <xf numFmtId="0" fontId="3" fillId="0" borderId="0" xfId="0" applyFont="1" applyAlignment="1">
      <alignment horizontal="center" vertical="center"/>
    </xf>
    <xf numFmtId="180" fontId="13" fillId="0" borderId="1" xfId="0" applyNumberFormat="1" applyFont="1" applyBorder="1" applyAlignment="1">
      <alignment horizontal="center" vertical="center"/>
    </xf>
    <xf numFmtId="180" fontId="13" fillId="0" borderId="22" xfId="0" applyNumberFormat="1" applyFont="1" applyBorder="1" applyAlignment="1">
      <alignment horizontal="center" vertical="center"/>
    </xf>
    <xf numFmtId="180" fontId="13" fillId="0" borderId="29" xfId="0" applyNumberFormat="1" applyFont="1" applyBorder="1" applyAlignment="1">
      <alignment horizontal="center" vertical="center"/>
    </xf>
    <xf numFmtId="0" fontId="3" fillId="0" borderId="15" xfId="0" applyFont="1" applyBorder="1" applyAlignment="1">
      <alignment horizontal="left" vertical="center"/>
    </xf>
    <xf numFmtId="0" fontId="3" fillId="0" borderId="0" xfId="0" applyFont="1" applyAlignment="1">
      <alignment horizontal="left" vertical="center"/>
    </xf>
    <xf numFmtId="0" fontId="26" fillId="3" borderId="1" xfId="0" applyFont="1" applyFill="1" applyBorder="1" applyAlignment="1">
      <alignment horizontal="center" vertical="center"/>
    </xf>
    <xf numFmtId="0" fontId="26" fillId="3" borderId="29" xfId="0" applyFont="1" applyFill="1" applyBorder="1" applyAlignment="1">
      <alignment horizontal="center" vertical="center"/>
    </xf>
    <xf numFmtId="0" fontId="7" fillId="0" borderId="13" xfId="0" applyFont="1" applyBorder="1" applyAlignment="1">
      <alignment horizontal="left" vertical="top" wrapText="1"/>
    </xf>
    <xf numFmtId="0" fontId="14" fillId="0" borderId="13" xfId="0" applyFont="1" applyBorder="1" applyAlignment="1">
      <alignment horizontal="center" vertical="top" wrapText="1"/>
    </xf>
    <xf numFmtId="0" fontId="3" fillId="0" borderId="16" xfId="0" applyFont="1" applyBorder="1" applyAlignment="1">
      <alignment horizontal="left" vertical="center"/>
    </xf>
    <xf numFmtId="0" fontId="30" fillId="0" borderId="23" xfId="0" applyFont="1" applyBorder="1" applyAlignment="1">
      <alignment horizontal="center" vertical="center"/>
    </xf>
    <xf numFmtId="0" fontId="13" fillId="0" borderId="23" xfId="0" applyFont="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colors>
    <mruColors>
      <color rgb="FFFFE79B"/>
      <color rgb="FFFFCCCC"/>
      <color rgb="FFFF7C80"/>
      <color rgb="FFFFFF99"/>
      <color rgb="FF0000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1350995</xdr:colOff>
      <xdr:row>16</xdr:row>
      <xdr:rowOff>126352</xdr:rowOff>
    </xdr:from>
    <xdr:to>
      <xdr:col>4</xdr:col>
      <xdr:colOff>1827245</xdr:colOff>
      <xdr:row>16</xdr:row>
      <xdr:rowOff>126352</xdr:rowOff>
    </xdr:to>
    <xdr:cxnSp macro="">
      <xdr:nvCxnSpPr>
        <xdr:cNvPr id="2" name="直線コネクタ 1">
          <a:extLst>
            <a:ext uri="{FF2B5EF4-FFF2-40B4-BE49-F238E27FC236}">
              <a16:creationId xmlns:a16="http://schemas.microsoft.com/office/drawing/2014/main" id="{555DD1FC-2779-4B93-9A26-969B28CFDAC4}"/>
            </a:ext>
          </a:extLst>
        </xdr:cNvPr>
        <xdr:cNvCxnSpPr/>
      </xdr:nvCxnSpPr>
      <xdr:spPr>
        <a:xfrm flipH="1">
          <a:off x="6361145" y="9660877"/>
          <a:ext cx="476250"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533399</xdr:colOff>
      <xdr:row>12</xdr:row>
      <xdr:rowOff>76200</xdr:rowOff>
    </xdr:from>
    <xdr:to>
      <xdr:col>7</xdr:col>
      <xdr:colOff>638174</xdr:colOff>
      <xdr:row>12</xdr:row>
      <xdr:rowOff>304800</xdr:rowOff>
    </xdr:to>
    <xdr:sp macro="" textlink="">
      <xdr:nvSpPr>
        <xdr:cNvPr id="4" name="矢印: 右 3">
          <a:extLst>
            <a:ext uri="{FF2B5EF4-FFF2-40B4-BE49-F238E27FC236}">
              <a16:creationId xmlns:a16="http://schemas.microsoft.com/office/drawing/2014/main" id="{F126B25C-62A2-05DF-16DA-9CF203F99ACA}"/>
            </a:ext>
          </a:extLst>
        </xdr:cNvPr>
        <xdr:cNvSpPr/>
      </xdr:nvSpPr>
      <xdr:spPr>
        <a:xfrm>
          <a:off x="3581399" y="2409825"/>
          <a:ext cx="1476375" cy="228600"/>
        </a:xfrm>
        <a:prstGeom prst="rightArrow">
          <a:avLst/>
        </a:prstGeom>
        <a:solidFill>
          <a:schemeClr val="accent2">
            <a:lumMod val="40000"/>
            <a:lumOff val="60000"/>
          </a:schemeClr>
        </a:solidFill>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kern="1200"/>
        </a:p>
      </xdr:txBody>
    </xdr:sp>
    <xdr:clientData/>
  </xdr:twoCellAnchor>
  <xdr:twoCellAnchor>
    <xdr:from>
      <xdr:col>5</xdr:col>
      <xdr:colOff>542924</xdr:colOff>
      <xdr:row>16</xdr:row>
      <xdr:rowOff>76200</xdr:rowOff>
    </xdr:from>
    <xdr:to>
      <xdr:col>7</xdr:col>
      <xdr:colOff>647699</xdr:colOff>
      <xdr:row>16</xdr:row>
      <xdr:rowOff>304800</xdr:rowOff>
    </xdr:to>
    <xdr:sp macro="" textlink="">
      <xdr:nvSpPr>
        <xdr:cNvPr id="5" name="矢印: 右 4">
          <a:extLst>
            <a:ext uri="{FF2B5EF4-FFF2-40B4-BE49-F238E27FC236}">
              <a16:creationId xmlns:a16="http://schemas.microsoft.com/office/drawing/2014/main" id="{072CD70A-9C28-4018-ABAC-7B098509BCD8}"/>
            </a:ext>
          </a:extLst>
        </xdr:cNvPr>
        <xdr:cNvSpPr/>
      </xdr:nvSpPr>
      <xdr:spPr>
        <a:xfrm>
          <a:off x="3590924" y="3590925"/>
          <a:ext cx="1476375" cy="228600"/>
        </a:xfrm>
        <a:prstGeom prst="rightArrow">
          <a:avLst/>
        </a:prstGeom>
        <a:solidFill>
          <a:schemeClr val="accent2">
            <a:lumMod val="40000"/>
            <a:lumOff val="60000"/>
          </a:schemeClr>
        </a:solidFill>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kern="1200"/>
        </a:p>
      </xdr:txBody>
    </xdr:sp>
    <xdr:clientData/>
  </xdr:twoCellAnchor>
  <xdr:twoCellAnchor>
    <xdr:from>
      <xdr:col>5</xdr:col>
      <xdr:colOff>542924</xdr:colOff>
      <xdr:row>20</xdr:row>
      <xdr:rowOff>76200</xdr:rowOff>
    </xdr:from>
    <xdr:to>
      <xdr:col>7</xdr:col>
      <xdr:colOff>647699</xdr:colOff>
      <xdr:row>20</xdr:row>
      <xdr:rowOff>304800</xdr:rowOff>
    </xdr:to>
    <xdr:sp macro="" textlink="">
      <xdr:nvSpPr>
        <xdr:cNvPr id="6" name="矢印: 右 5">
          <a:extLst>
            <a:ext uri="{FF2B5EF4-FFF2-40B4-BE49-F238E27FC236}">
              <a16:creationId xmlns:a16="http://schemas.microsoft.com/office/drawing/2014/main" id="{2305D6AE-799F-4ADC-95E5-F66B3DEBE4FE}"/>
            </a:ext>
          </a:extLst>
        </xdr:cNvPr>
        <xdr:cNvSpPr/>
      </xdr:nvSpPr>
      <xdr:spPr>
        <a:xfrm>
          <a:off x="3590924" y="4924425"/>
          <a:ext cx="1476375" cy="228600"/>
        </a:xfrm>
        <a:prstGeom prst="rightArrow">
          <a:avLst/>
        </a:prstGeom>
        <a:solidFill>
          <a:schemeClr val="accent2">
            <a:lumMod val="40000"/>
            <a:lumOff val="60000"/>
          </a:schemeClr>
        </a:solidFill>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1799994</xdr:colOff>
      <xdr:row>40</xdr:row>
      <xdr:rowOff>447897</xdr:rowOff>
    </xdr:from>
    <xdr:to>
      <xdr:col>10</xdr:col>
      <xdr:colOff>391111</xdr:colOff>
      <xdr:row>40</xdr:row>
      <xdr:rowOff>2606493</xdr:rowOff>
    </xdr:to>
    <xdr:sp macro="" textlink="">
      <xdr:nvSpPr>
        <xdr:cNvPr id="2" name="吹き出し: 下矢印 1">
          <a:extLst>
            <a:ext uri="{FF2B5EF4-FFF2-40B4-BE49-F238E27FC236}">
              <a16:creationId xmlns:a16="http://schemas.microsoft.com/office/drawing/2014/main" id="{60DC9FC3-3D38-9265-C2BF-4A53EB184466}"/>
            </a:ext>
          </a:extLst>
        </xdr:cNvPr>
        <xdr:cNvSpPr/>
      </xdr:nvSpPr>
      <xdr:spPr>
        <a:xfrm>
          <a:off x="4929637" y="12680718"/>
          <a:ext cx="10075545" cy="2158596"/>
        </a:xfrm>
        <a:prstGeom prst="downArrowCallou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次に、上記で算出した現状の利益を基に</a:t>
          </a:r>
          <a:endParaRPr kumimoji="1" lang="en-US" altLang="ja-JP" sz="2000" b="1"/>
        </a:p>
        <a:p>
          <a:pPr algn="ctr"/>
          <a:r>
            <a:rPr kumimoji="1" lang="ja-JP" altLang="en-US" sz="2000" b="1"/>
            <a:t>目標とする利益額（赤枠内）を入力し、今期の目標レバーレートを算出</a:t>
          </a:r>
          <a:endParaRPr kumimoji="1" lang="en-US" altLang="ja-JP" sz="2000" b="1"/>
        </a:p>
      </xdr:txBody>
    </xdr:sp>
    <xdr:clientData/>
  </xdr:twoCellAnchor>
  <xdr:twoCellAnchor>
    <xdr:from>
      <xdr:col>8</xdr:col>
      <xdr:colOff>1553867</xdr:colOff>
      <xdr:row>23</xdr:row>
      <xdr:rowOff>307956</xdr:rowOff>
    </xdr:from>
    <xdr:to>
      <xdr:col>11</xdr:col>
      <xdr:colOff>353785</xdr:colOff>
      <xdr:row>31</xdr:row>
      <xdr:rowOff>225334</xdr:rowOff>
    </xdr:to>
    <xdr:sp macro="" textlink="">
      <xdr:nvSpPr>
        <xdr:cNvPr id="3" name="四角形: 角を丸くする 2">
          <a:extLst>
            <a:ext uri="{FF2B5EF4-FFF2-40B4-BE49-F238E27FC236}">
              <a16:creationId xmlns:a16="http://schemas.microsoft.com/office/drawing/2014/main" id="{CBCB9FC8-C972-32F9-D130-32E28903729B}"/>
            </a:ext>
          </a:extLst>
        </xdr:cNvPr>
        <xdr:cNvSpPr/>
      </xdr:nvSpPr>
      <xdr:spPr>
        <a:xfrm>
          <a:off x="12439581" y="7832706"/>
          <a:ext cx="4365240" cy="2176164"/>
        </a:xfrm>
        <a:prstGeom prst="roundRect">
          <a:avLst/>
        </a:prstGeom>
        <a:noFill/>
        <a:ln>
          <a:solidFill>
            <a:schemeClr val="tx2">
              <a:lumMod val="75000"/>
              <a:lumOff val="2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1722198</xdr:colOff>
      <xdr:row>8</xdr:row>
      <xdr:rowOff>293370</xdr:rowOff>
    </xdr:from>
    <xdr:to>
      <xdr:col>6</xdr:col>
      <xdr:colOff>85726</xdr:colOff>
      <xdr:row>15</xdr:row>
      <xdr:rowOff>43815</xdr:rowOff>
    </xdr:to>
    <xdr:sp macro="" textlink="">
      <xdr:nvSpPr>
        <xdr:cNvPr id="5" name="四角形: 角を丸くする 4">
          <a:extLst>
            <a:ext uri="{FF2B5EF4-FFF2-40B4-BE49-F238E27FC236}">
              <a16:creationId xmlns:a16="http://schemas.microsoft.com/office/drawing/2014/main" id="{18B5D9E3-144C-4B72-AEA1-71071B05F23B}"/>
            </a:ext>
          </a:extLst>
        </xdr:cNvPr>
        <xdr:cNvSpPr/>
      </xdr:nvSpPr>
      <xdr:spPr>
        <a:xfrm>
          <a:off x="4865448" y="2188845"/>
          <a:ext cx="3964228" cy="2617470"/>
        </a:xfrm>
        <a:prstGeom prst="roundRect">
          <a:avLst>
            <a:gd name="adj" fmla="val 11150"/>
          </a:avLst>
        </a:prstGeom>
        <a:noFill/>
        <a:ln>
          <a:solidFill>
            <a:schemeClr val="accent3">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57727</xdr:colOff>
      <xdr:row>13</xdr:row>
      <xdr:rowOff>173182</xdr:rowOff>
    </xdr:from>
    <xdr:to>
      <xdr:col>5</xdr:col>
      <xdr:colOff>123825</xdr:colOff>
      <xdr:row>26</xdr:row>
      <xdr:rowOff>0</xdr:rowOff>
    </xdr:to>
    <xdr:sp macro="" textlink="">
      <xdr:nvSpPr>
        <xdr:cNvPr id="11" name="フリーフォーム: 図形 10">
          <a:extLst>
            <a:ext uri="{FF2B5EF4-FFF2-40B4-BE49-F238E27FC236}">
              <a16:creationId xmlns:a16="http://schemas.microsoft.com/office/drawing/2014/main" id="{535BD070-9A00-BC90-00CC-E850249D72A8}"/>
            </a:ext>
          </a:extLst>
        </xdr:cNvPr>
        <xdr:cNvSpPr/>
      </xdr:nvSpPr>
      <xdr:spPr>
        <a:xfrm>
          <a:off x="3194242" y="3367424"/>
          <a:ext cx="3799128" cy="4435379"/>
        </a:xfrm>
        <a:custGeom>
          <a:avLst/>
          <a:gdLst>
            <a:gd name="connsiteX0" fmla="*/ 2619375 w 2619375"/>
            <a:gd name="connsiteY0" fmla="*/ 3009900 h 3009900"/>
            <a:gd name="connsiteX1" fmla="*/ 2619375 w 2619375"/>
            <a:gd name="connsiteY1" fmla="*/ 2628900 h 3009900"/>
            <a:gd name="connsiteX2" fmla="*/ 161925 w 2619375"/>
            <a:gd name="connsiteY2" fmla="*/ 2628900 h 3009900"/>
            <a:gd name="connsiteX3" fmla="*/ 161925 w 2619375"/>
            <a:gd name="connsiteY3" fmla="*/ 0 h 3009900"/>
            <a:gd name="connsiteX4" fmla="*/ 0 w 2619375"/>
            <a:gd name="connsiteY4" fmla="*/ 0 h 30099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19375" h="3009900">
              <a:moveTo>
                <a:pt x="2619375" y="3009900"/>
              </a:moveTo>
              <a:lnTo>
                <a:pt x="2619375" y="2628900"/>
              </a:lnTo>
              <a:lnTo>
                <a:pt x="161925" y="2628900"/>
              </a:lnTo>
              <a:lnTo>
                <a:pt x="161925" y="0"/>
              </a:lnTo>
              <a:lnTo>
                <a:pt x="0" y="0"/>
              </a:lnTo>
            </a:path>
          </a:pathLst>
        </a:custGeom>
        <a:noFill/>
        <a:ln>
          <a:solidFill>
            <a:srgbClr val="FF0000"/>
          </a:solidFill>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180703</xdr:colOff>
      <xdr:row>52</xdr:row>
      <xdr:rowOff>313765</xdr:rowOff>
    </xdr:from>
    <xdr:to>
      <xdr:col>10</xdr:col>
      <xdr:colOff>312965</xdr:colOff>
      <xdr:row>62</xdr:row>
      <xdr:rowOff>156883</xdr:rowOff>
    </xdr:to>
    <xdr:sp macro="" textlink="">
      <xdr:nvSpPr>
        <xdr:cNvPr id="7" name="四角形: 角を丸くする 6">
          <a:extLst>
            <a:ext uri="{FF2B5EF4-FFF2-40B4-BE49-F238E27FC236}">
              <a16:creationId xmlns:a16="http://schemas.microsoft.com/office/drawing/2014/main" id="{DD0479A5-CB1E-4C3D-998B-342B7BDBB33D}"/>
            </a:ext>
          </a:extLst>
        </xdr:cNvPr>
        <xdr:cNvSpPr/>
      </xdr:nvSpPr>
      <xdr:spPr>
        <a:xfrm>
          <a:off x="861060" y="19336551"/>
          <a:ext cx="14065976" cy="2959153"/>
        </a:xfrm>
        <a:prstGeom prst="roundRect">
          <a:avLst/>
        </a:prstGeom>
        <a:noFill/>
        <a:ln>
          <a:solidFill>
            <a:schemeClr val="accent3">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423862</xdr:colOff>
      <xdr:row>45</xdr:row>
      <xdr:rowOff>25585</xdr:rowOff>
    </xdr:from>
    <xdr:to>
      <xdr:col>3</xdr:col>
      <xdr:colOff>186962</xdr:colOff>
      <xdr:row>46</xdr:row>
      <xdr:rowOff>146689</xdr:rowOff>
    </xdr:to>
    <xdr:sp macro="" textlink="">
      <xdr:nvSpPr>
        <xdr:cNvPr id="8" name="右中かっこ 7">
          <a:extLst>
            <a:ext uri="{FF2B5EF4-FFF2-40B4-BE49-F238E27FC236}">
              <a16:creationId xmlns:a16="http://schemas.microsoft.com/office/drawing/2014/main" id="{0E28B69D-B923-BAB9-D5E9-64B958C34F21}"/>
            </a:ext>
          </a:extLst>
        </xdr:cNvPr>
        <xdr:cNvSpPr/>
      </xdr:nvSpPr>
      <xdr:spPr>
        <a:xfrm rot="5400000">
          <a:off x="2051889" y="17175415"/>
          <a:ext cx="349704" cy="2234157"/>
        </a:xfrm>
        <a:prstGeom prst="rightBrace">
          <a:avLst>
            <a:gd name="adj1" fmla="val 8333"/>
            <a:gd name="adj2" fmla="val 53989"/>
          </a:avLst>
        </a:prstGeom>
        <a:ln w="19050">
          <a:solidFill>
            <a:schemeClr val="bg1">
              <a:lumMod val="65000"/>
            </a:schemeClr>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twoCellAnchor>
    <xdr:from>
      <xdr:col>3</xdr:col>
      <xdr:colOff>38100</xdr:colOff>
      <xdr:row>13</xdr:row>
      <xdr:rowOff>180975</xdr:rowOff>
    </xdr:from>
    <xdr:to>
      <xdr:col>4</xdr:col>
      <xdr:colOff>123825</xdr:colOff>
      <xdr:row>19</xdr:row>
      <xdr:rowOff>228600</xdr:rowOff>
    </xdr:to>
    <xdr:sp macro="" textlink="">
      <xdr:nvSpPr>
        <xdr:cNvPr id="9" name="フリーフォーム: 図形 8">
          <a:extLst>
            <a:ext uri="{FF2B5EF4-FFF2-40B4-BE49-F238E27FC236}">
              <a16:creationId xmlns:a16="http://schemas.microsoft.com/office/drawing/2014/main" id="{ED57C2B5-D4E9-99F6-2F1B-532536EC4D00}"/>
            </a:ext>
          </a:extLst>
        </xdr:cNvPr>
        <xdr:cNvSpPr/>
      </xdr:nvSpPr>
      <xdr:spPr>
        <a:xfrm>
          <a:off x="3267075" y="3000375"/>
          <a:ext cx="1352550" cy="1952625"/>
        </a:xfrm>
        <a:custGeom>
          <a:avLst/>
          <a:gdLst>
            <a:gd name="connsiteX0" fmla="*/ 1219200 w 1219200"/>
            <a:gd name="connsiteY0" fmla="*/ 0 h 1952625"/>
            <a:gd name="connsiteX1" fmla="*/ 333375 w 1219200"/>
            <a:gd name="connsiteY1" fmla="*/ 0 h 1952625"/>
            <a:gd name="connsiteX2" fmla="*/ 333375 w 1219200"/>
            <a:gd name="connsiteY2" fmla="*/ 1952625 h 1952625"/>
            <a:gd name="connsiteX3" fmla="*/ 0 w 1219200"/>
            <a:gd name="connsiteY3" fmla="*/ 1952625 h 1952625"/>
          </a:gdLst>
          <a:ahLst/>
          <a:cxnLst>
            <a:cxn ang="0">
              <a:pos x="connsiteX0" y="connsiteY0"/>
            </a:cxn>
            <a:cxn ang="0">
              <a:pos x="connsiteX1" y="connsiteY1"/>
            </a:cxn>
            <a:cxn ang="0">
              <a:pos x="connsiteX2" y="connsiteY2"/>
            </a:cxn>
            <a:cxn ang="0">
              <a:pos x="connsiteX3" y="connsiteY3"/>
            </a:cxn>
          </a:cxnLst>
          <a:rect l="l" t="t" r="r" b="b"/>
          <a:pathLst>
            <a:path w="1219200" h="1952625">
              <a:moveTo>
                <a:pt x="1219200" y="0"/>
              </a:moveTo>
              <a:lnTo>
                <a:pt x="333375" y="0"/>
              </a:lnTo>
              <a:lnTo>
                <a:pt x="333375" y="1952625"/>
              </a:lnTo>
              <a:lnTo>
                <a:pt x="0" y="1952625"/>
              </a:lnTo>
            </a:path>
          </a:pathLst>
        </a:custGeom>
        <a:noFill/>
        <a:ln>
          <a:solidFill>
            <a:schemeClr val="tx1">
              <a:lumMod val="50000"/>
              <a:lumOff val="50000"/>
            </a:schemeClr>
          </a:solidFill>
          <a:prstDash val="dash"/>
          <a:tailEnd type="triangle"/>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14</xdr:col>
      <xdr:colOff>141336</xdr:colOff>
      <xdr:row>14</xdr:row>
      <xdr:rowOff>217713</xdr:rowOff>
    </xdr:from>
    <xdr:to>
      <xdr:col>24</xdr:col>
      <xdr:colOff>262469</xdr:colOff>
      <xdr:row>22</xdr:row>
      <xdr:rowOff>95250</xdr:rowOff>
    </xdr:to>
    <xdr:sp macro="" textlink="">
      <xdr:nvSpPr>
        <xdr:cNvPr id="4" name="テキスト ボックス 3">
          <a:extLst>
            <a:ext uri="{FF2B5EF4-FFF2-40B4-BE49-F238E27FC236}">
              <a16:creationId xmlns:a16="http://schemas.microsoft.com/office/drawing/2014/main" id="{CA85112C-1D10-E9A5-59B0-DC38B4CDF324}"/>
            </a:ext>
          </a:extLst>
        </xdr:cNvPr>
        <xdr:cNvSpPr txBox="1"/>
      </xdr:nvSpPr>
      <xdr:spPr>
        <a:xfrm>
          <a:off x="15367729" y="3728356"/>
          <a:ext cx="6924704" cy="3292930"/>
        </a:xfrm>
        <a:prstGeom prst="rect">
          <a:avLst/>
        </a:prstGeom>
        <a:solidFill>
          <a:schemeClr val="accent3">
            <a:lumMod val="20000"/>
            <a:lumOff val="80000"/>
          </a:schemeClr>
        </a:solidFill>
        <a:ln w="28575"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i="0">
              <a:solidFill>
                <a:schemeClr val="dk1"/>
              </a:solidFill>
              <a:effectLst/>
              <a:latin typeface="+mn-lt"/>
              <a:ea typeface="+mn-ea"/>
              <a:cs typeface="+mn-cs"/>
            </a:rPr>
            <a:t>【『</a:t>
          </a:r>
          <a:r>
            <a:rPr lang="ja-JP" altLang="en-US" sz="1400" b="1" i="0">
              <a:solidFill>
                <a:schemeClr val="dk1"/>
              </a:solidFill>
              <a:effectLst/>
              <a:latin typeface="+mn-lt"/>
              <a:ea typeface="+mn-ea"/>
              <a:cs typeface="+mn-cs"/>
            </a:rPr>
            <a:t>売上・原価の内訳割合</a:t>
          </a:r>
          <a:r>
            <a:rPr lang="en-US" altLang="ja-JP" sz="1400" b="1" i="0">
              <a:solidFill>
                <a:schemeClr val="dk1"/>
              </a:solidFill>
              <a:effectLst/>
              <a:latin typeface="+mn-lt"/>
              <a:ea typeface="+mn-ea"/>
              <a:cs typeface="+mn-cs"/>
            </a:rPr>
            <a:t>』</a:t>
          </a:r>
          <a:r>
            <a:rPr lang="ja-JP" altLang="en-US" sz="1400" b="1" i="0">
              <a:solidFill>
                <a:schemeClr val="dk1"/>
              </a:solidFill>
              <a:effectLst/>
              <a:latin typeface="+mn-lt"/>
              <a:ea typeface="+mn-ea"/>
              <a:cs typeface="+mn-cs"/>
            </a:rPr>
            <a:t>が分からない場合の入力方法</a:t>
          </a:r>
          <a:r>
            <a:rPr lang="en-US" altLang="ja-JP" sz="1400" b="1" i="0">
              <a:solidFill>
                <a:schemeClr val="dk1"/>
              </a:solidFill>
              <a:effectLst/>
              <a:latin typeface="+mn-lt"/>
              <a:ea typeface="+mn-ea"/>
              <a:cs typeface="+mn-cs"/>
            </a:rPr>
            <a:t>】</a:t>
          </a:r>
          <a:br>
            <a:rPr lang="ja-JP" altLang="en-US" sz="1400"/>
          </a:br>
          <a:r>
            <a:rPr lang="ja-JP" altLang="en-US" sz="1100" b="0" i="0">
              <a:solidFill>
                <a:schemeClr val="dk1"/>
              </a:solidFill>
              <a:effectLst/>
              <a:latin typeface="+mn-lt"/>
              <a:ea typeface="+mn-ea"/>
              <a:cs typeface="+mn-cs"/>
            </a:rPr>
            <a:t>自社の「整備売上高」における</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整備技術料</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と</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部品・材料、外注売上</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の割合が分からない場合は、</a:t>
          </a:r>
          <a:br>
            <a:rPr lang="ja-JP" altLang="en-US"/>
          </a:br>
          <a:r>
            <a:rPr lang="ja-JP" altLang="en-US" sz="1100" b="0" i="0">
              <a:solidFill>
                <a:schemeClr val="dk1"/>
              </a:solidFill>
              <a:effectLst/>
              <a:latin typeface="+mn-lt"/>
              <a:ea typeface="+mn-ea"/>
              <a:cs typeface="+mn-cs"/>
            </a:rPr>
            <a:t>自社で請負った車検整備業務の中で平均的な見積書（もしくは請求書）をご準備いただき、</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そちらで読み取れる内訳割合を代入いただくことで簡易的に把握することが可能です。</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（参考）車検整備業務の主な整備技術料売上</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　　　　定期点検料金、附加整備料金、下廻り洗浄料金、保安確認検査料金、</a:t>
          </a:r>
          <a:r>
            <a:rPr lang="en-US" altLang="ja-JP" sz="1100" b="0" i="0">
              <a:solidFill>
                <a:schemeClr val="dk1"/>
              </a:solidFill>
              <a:effectLst/>
              <a:latin typeface="+mn-lt"/>
              <a:ea typeface="+mn-ea"/>
              <a:cs typeface="+mn-cs"/>
            </a:rPr>
            <a:t>OBD</a:t>
          </a:r>
          <a:r>
            <a:rPr lang="ja-JP" altLang="en-US" sz="1100" b="0" i="0">
              <a:solidFill>
                <a:schemeClr val="dk1"/>
              </a:solidFill>
              <a:effectLst/>
              <a:latin typeface="+mn-lt"/>
              <a:ea typeface="+mn-ea"/>
              <a:cs typeface="+mn-cs"/>
            </a:rPr>
            <a:t>確認料金　など</a:t>
          </a:r>
          <a:endParaRPr lang="en-US" altLang="ja-JP" sz="1100" b="0" i="0">
            <a:solidFill>
              <a:schemeClr val="dk1"/>
            </a:solidFill>
            <a:effectLst/>
            <a:latin typeface="+mn-lt"/>
            <a:ea typeface="+mn-ea"/>
            <a:cs typeface="+mn-cs"/>
          </a:endParaRPr>
        </a:p>
        <a:p>
          <a:r>
            <a:rPr lang="ja-JP" altLang="en-US"/>
            <a:t>　</a:t>
          </a:r>
          <a:r>
            <a:rPr lang="ja-JP" altLang="en-US" sz="1400" b="1">
              <a:solidFill>
                <a:srgbClr val="0000FF"/>
              </a:solidFill>
            </a:rPr>
            <a:t>例）車検整備業務の内、</a:t>
          </a:r>
          <a:endParaRPr lang="en-US" altLang="ja-JP" sz="1400" b="1">
            <a:solidFill>
              <a:srgbClr val="0000FF"/>
            </a:solidFill>
          </a:endParaRPr>
        </a:p>
        <a:p>
          <a:r>
            <a:rPr lang="ja-JP" altLang="en-US" sz="1400" b="1">
              <a:solidFill>
                <a:srgbClr val="0000FF"/>
              </a:solidFill>
            </a:rPr>
            <a:t>　　　整備技術料売上合計が</a:t>
          </a:r>
          <a:r>
            <a:rPr lang="en-US" altLang="ja-JP" sz="1400" b="1">
              <a:solidFill>
                <a:srgbClr val="0000FF"/>
              </a:solidFill>
            </a:rPr>
            <a:t>40,000</a:t>
          </a:r>
          <a:r>
            <a:rPr lang="ja-JP" altLang="en-US" sz="1400" b="1">
              <a:solidFill>
                <a:srgbClr val="0000FF"/>
              </a:solidFill>
            </a:rPr>
            <a:t>円、部品・外注売上の合計が</a:t>
          </a:r>
          <a:r>
            <a:rPr lang="en-US" altLang="ja-JP" sz="1400" b="1">
              <a:solidFill>
                <a:srgbClr val="0000FF"/>
              </a:solidFill>
            </a:rPr>
            <a:t>10,000</a:t>
          </a:r>
          <a:r>
            <a:rPr lang="ja-JP" altLang="en-US" sz="1400" b="1">
              <a:solidFill>
                <a:srgbClr val="0000FF"/>
              </a:solidFill>
            </a:rPr>
            <a:t>円の場合は、</a:t>
          </a:r>
          <a:endParaRPr lang="en-US" altLang="ja-JP" sz="1400" b="1">
            <a:solidFill>
              <a:srgbClr val="0000FF"/>
            </a:solidFill>
          </a:endParaRPr>
        </a:p>
        <a:p>
          <a:r>
            <a:rPr lang="ja-JP" altLang="en-US" sz="1400" b="1">
              <a:solidFill>
                <a:srgbClr val="0000FF"/>
              </a:solidFill>
            </a:rPr>
            <a:t>　　　整備技術料売上の割合</a:t>
          </a:r>
          <a:r>
            <a:rPr lang="en-US" altLang="ja-JP" sz="1400" b="1">
              <a:solidFill>
                <a:srgbClr val="0000FF"/>
              </a:solidFill>
            </a:rPr>
            <a:t>80</a:t>
          </a:r>
          <a:r>
            <a:rPr lang="ja-JP" altLang="en-US" sz="1400" b="1">
              <a:solidFill>
                <a:srgbClr val="0000FF"/>
              </a:solidFill>
            </a:rPr>
            <a:t>％、部品・外注売上の割合</a:t>
          </a:r>
          <a:r>
            <a:rPr lang="en-US" altLang="ja-JP" sz="1400" b="1">
              <a:solidFill>
                <a:srgbClr val="0000FF"/>
              </a:solidFill>
            </a:rPr>
            <a:t>20</a:t>
          </a:r>
          <a:r>
            <a:rPr lang="ja-JP" altLang="en-US" sz="1400" b="1">
              <a:solidFill>
                <a:srgbClr val="0000FF"/>
              </a:solidFill>
            </a:rPr>
            <a:t>％</a:t>
          </a:r>
          <a:br>
            <a:rPr lang="ja-JP" altLang="en-US"/>
          </a:br>
          <a:r>
            <a:rPr lang="ja-JP" altLang="en-US" sz="1100" b="0" i="0">
              <a:solidFill>
                <a:schemeClr val="dk1"/>
              </a:solidFill>
              <a:effectLst/>
              <a:latin typeface="+mn-lt"/>
              <a:ea typeface="+mn-ea"/>
              <a:cs typeface="+mn-cs"/>
            </a:rPr>
            <a:t>（注意）車検整備業務を主に請負っている場合を想定した簡易的な手法であり、</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　　　　車検整備業務以外の請負状況等により差異が生じますので、</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　　　　正確な内訳割合とならない可能性があります。</a:t>
          </a:r>
          <a:endParaRPr kumimoji="1" lang="ja-JP" altLang="en-US" sz="1100"/>
        </a:p>
      </xdr:txBody>
    </xdr:sp>
    <xdr:clientData/>
  </xdr:twoCellAnchor>
  <xdr:twoCellAnchor>
    <xdr:from>
      <xdr:col>6</xdr:col>
      <xdr:colOff>182899</xdr:colOff>
      <xdr:row>9</xdr:row>
      <xdr:rowOff>13258</xdr:rowOff>
    </xdr:from>
    <xdr:to>
      <xdr:col>9</xdr:col>
      <xdr:colOff>238125</xdr:colOff>
      <xdr:row>15</xdr:row>
      <xdr:rowOff>62788</xdr:rowOff>
    </xdr:to>
    <xdr:sp macro="" textlink="">
      <xdr:nvSpPr>
        <xdr:cNvPr id="6" name="四角形: 角を丸くする 5">
          <a:extLst>
            <a:ext uri="{FF2B5EF4-FFF2-40B4-BE49-F238E27FC236}">
              <a16:creationId xmlns:a16="http://schemas.microsoft.com/office/drawing/2014/main" id="{563AF44F-08DE-4014-9974-1A6562C7862E}"/>
            </a:ext>
          </a:extLst>
        </xdr:cNvPr>
        <xdr:cNvSpPr/>
      </xdr:nvSpPr>
      <xdr:spPr>
        <a:xfrm>
          <a:off x="8926849" y="2213533"/>
          <a:ext cx="4084301" cy="2611755"/>
        </a:xfrm>
        <a:prstGeom prst="roundRect">
          <a:avLst>
            <a:gd name="adj" fmla="val 11150"/>
          </a:avLst>
        </a:prstGeom>
        <a:noFill/>
        <a:ln>
          <a:solidFill>
            <a:schemeClr val="accent5">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361950</xdr:colOff>
      <xdr:row>14</xdr:row>
      <xdr:rowOff>714375</xdr:rowOff>
    </xdr:from>
    <xdr:to>
      <xdr:col>5</xdr:col>
      <xdr:colOff>1581150</xdr:colOff>
      <xdr:row>14</xdr:row>
      <xdr:rowOff>1066800</xdr:rowOff>
    </xdr:to>
    <xdr:sp macro="" textlink="">
      <xdr:nvSpPr>
        <xdr:cNvPr id="22" name="四角形: 角を丸くする 21">
          <a:extLst>
            <a:ext uri="{FF2B5EF4-FFF2-40B4-BE49-F238E27FC236}">
              <a16:creationId xmlns:a16="http://schemas.microsoft.com/office/drawing/2014/main" id="{D53A7F04-F7EA-74D1-2DFE-BF867A67F663}"/>
            </a:ext>
          </a:extLst>
        </xdr:cNvPr>
        <xdr:cNvSpPr/>
      </xdr:nvSpPr>
      <xdr:spPr>
        <a:xfrm>
          <a:off x="5372100" y="4267200"/>
          <a:ext cx="3086100" cy="352425"/>
        </a:xfrm>
        <a:prstGeom prst="roundRect">
          <a:avLst/>
        </a:prstGeom>
        <a:solidFill>
          <a:schemeClr val="accent6">
            <a:lumMod val="60000"/>
            <a:lumOff val="40000"/>
          </a:schemeClr>
        </a:solidFill>
        <a:ln>
          <a:solidFill>
            <a:schemeClr val="accent6">
              <a:lumMod val="75000"/>
            </a:schemeClr>
          </a:solidFill>
        </a:ln>
      </xdr:spPr>
      <xdr:style>
        <a:lnRef idx="2">
          <a:schemeClr val="accent1"/>
        </a:lnRef>
        <a:fillRef idx="0">
          <a:schemeClr val="accent1"/>
        </a:fillRef>
        <a:effectRef idx="1">
          <a:schemeClr val="accent1"/>
        </a:effectRef>
        <a:fontRef idx="minor">
          <a:schemeClr val="tx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bg1"/>
              </a:solidFill>
              <a:effectLst/>
              <a:latin typeface="+mn-lt"/>
              <a:ea typeface="+mn-ea"/>
              <a:cs typeface="+mn-cs"/>
            </a:rPr>
            <a:t>売上金額の内訳が分からない場合の入力方法</a:t>
          </a:r>
          <a:endParaRPr kumimoji="1" lang="en-US" altLang="ja-JP" sz="1100" b="1">
            <a:solidFill>
              <a:schemeClr val="bg1"/>
            </a:solidFill>
            <a:effectLst/>
            <a:latin typeface="+mn-lt"/>
            <a:ea typeface="+mn-ea"/>
            <a:cs typeface="+mn-cs"/>
          </a:endParaRPr>
        </a:p>
      </xdr:txBody>
    </xdr:sp>
    <xdr:clientData/>
  </xdr:twoCellAnchor>
  <xdr:twoCellAnchor>
    <xdr:from>
      <xdr:col>5</xdr:col>
      <xdr:colOff>36368</xdr:colOff>
      <xdr:row>14</xdr:row>
      <xdr:rowOff>1066800</xdr:rowOff>
    </xdr:from>
    <xdr:to>
      <xdr:col>14</xdr:col>
      <xdr:colOff>69274</xdr:colOff>
      <xdr:row>16</xdr:row>
      <xdr:rowOff>103910</xdr:rowOff>
    </xdr:to>
    <xdr:cxnSp macro="">
      <xdr:nvCxnSpPr>
        <xdr:cNvPr id="15" name="コネクタ: カギ線 14">
          <a:extLst>
            <a:ext uri="{FF2B5EF4-FFF2-40B4-BE49-F238E27FC236}">
              <a16:creationId xmlns:a16="http://schemas.microsoft.com/office/drawing/2014/main" id="{189FE884-699A-C2FF-E6BA-CFA451E1B6EF}"/>
            </a:ext>
          </a:extLst>
        </xdr:cNvPr>
        <xdr:cNvCxnSpPr>
          <a:stCxn id="22" idx="2"/>
        </xdr:cNvCxnSpPr>
      </xdr:nvCxnSpPr>
      <xdr:spPr>
        <a:xfrm rot="16200000" flipH="1">
          <a:off x="10864562" y="698787"/>
          <a:ext cx="561110" cy="8432225"/>
        </a:xfrm>
        <a:prstGeom prst="bentConnector2">
          <a:avLst/>
        </a:prstGeom>
        <a:ln w="57150">
          <a:solidFill>
            <a:schemeClr val="accent6">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553572</xdr:colOff>
      <xdr:row>14</xdr:row>
      <xdr:rowOff>703728</xdr:rowOff>
    </xdr:from>
    <xdr:to>
      <xdr:col>8</xdr:col>
      <xdr:colOff>1434353</xdr:colOff>
      <xdr:row>14</xdr:row>
      <xdr:rowOff>1056153</xdr:rowOff>
    </xdr:to>
    <xdr:sp macro="" textlink="">
      <xdr:nvSpPr>
        <xdr:cNvPr id="12" name="四角形: 角を丸くする 11">
          <a:extLst>
            <a:ext uri="{FF2B5EF4-FFF2-40B4-BE49-F238E27FC236}">
              <a16:creationId xmlns:a16="http://schemas.microsoft.com/office/drawing/2014/main" id="{5616D952-8CE3-4BDF-9D53-073BEC06C819}"/>
            </a:ext>
          </a:extLst>
        </xdr:cNvPr>
        <xdr:cNvSpPr/>
      </xdr:nvSpPr>
      <xdr:spPr>
        <a:xfrm>
          <a:off x="9563101" y="4267199"/>
          <a:ext cx="2752164" cy="352425"/>
        </a:xfrm>
        <a:prstGeom prst="roundRect">
          <a:avLst/>
        </a:prstGeom>
        <a:solidFill>
          <a:schemeClr val="accent5">
            <a:lumMod val="40000"/>
            <a:lumOff val="60000"/>
          </a:schemeClr>
        </a:solidFill>
        <a:ln>
          <a:solidFill>
            <a:schemeClr val="accent5">
              <a:lumMod val="75000"/>
            </a:schemeClr>
          </a:solidFill>
        </a:ln>
      </xdr:spPr>
      <xdr:style>
        <a:lnRef idx="2">
          <a:schemeClr val="accent1"/>
        </a:lnRef>
        <a:fillRef idx="0">
          <a:schemeClr val="accent1"/>
        </a:fillRef>
        <a:effectRef idx="1">
          <a:schemeClr val="accent1"/>
        </a:effectRef>
        <a:fontRef idx="minor">
          <a:schemeClr val="tx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effectLst/>
              <a:latin typeface="+mn-lt"/>
              <a:ea typeface="+mn-ea"/>
              <a:cs typeface="+mn-cs"/>
            </a:rPr>
            <a:t>外注原価率</a:t>
          </a:r>
          <a:r>
            <a:rPr kumimoji="1" lang="ja-JP" altLang="ja-JP" sz="1100" b="1">
              <a:solidFill>
                <a:schemeClr val="bg1"/>
              </a:solidFill>
              <a:effectLst/>
              <a:latin typeface="+mn-lt"/>
              <a:ea typeface="+mn-ea"/>
              <a:cs typeface="+mn-cs"/>
            </a:rPr>
            <a:t>が分からない場合の入力方法</a:t>
          </a:r>
          <a:endParaRPr kumimoji="1" lang="en-US" altLang="ja-JP" sz="1100" b="1">
            <a:solidFill>
              <a:schemeClr val="bg1"/>
            </a:solidFill>
            <a:effectLst/>
            <a:latin typeface="+mn-lt"/>
            <a:ea typeface="+mn-ea"/>
            <a:cs typeface="+mn-cs"/>
          </a:endParaRPr>
        </a:p>
      </xdr:txBody>
    </xdr:sp>
    <xdr:clientData/>
  </xdr:twoCellAnchor>
  <xdr:twoCellAnchor>
    <xdr:from>
      <xdr:col>8</xdr:col>
      <xdr:colOff>1434353</xdr:colOff>
      <xdr:row>10</xdr:row>
      <xdr:rowOff>268941</xdr:rowOff>
    </xdr:from>
    <xdr:to>
      <xdr:col>14</xdr:col>
      <xdr:colOff>89647</xdr:colOff>
      <xdr:row>14</xdr:row>
      <xdr:rowOff>879941</xdr:rowOff>
    </xdr:to>
    <xdr:cxnSp macro="">
      <xdr:nvCxnSpPr>
        <xdr:cNvPr id="16" name="コネクタ: カギ線 15">
          <a:extLst>
            <a:ext uri="{FF2B5EF4-FFF2-40B4-BE49-F238E27FC236}">
              <a16:creationId xmlns:a16="http://schemas.microsoft.com/office/drawing/2014/main" id="{1ED343B1-AED1-4AFE-B6FB-DE4FA4D9A31B}"/>
            </a:ext>
          </a:extLst>
        </xdr:cNvPr>
        <xdr:cNvCxnSpPr>
          <a:stCxn id="12" idx="3"/>
        </xdr:cNvCxnSpPr>
      </xdr:nvCxnSpPr>
      <xdr:spPr>
        <a:xfrm flipV="1">
          <a:off x="12320067" y="2745441"/>
          <a:ext cx="5486080" cy="1645143"/>
        </a:xfrm>
        <a:prstGeom prst="bentConnector3">
          <a:avLst>
            <a:gd name="adj1" fmla="val 50000"/>
          </a:avLst>
        </a:prstGeom>
        <a:ln w="57150">
          <a:solidFill>
            <a:schemeClr val="accent5">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148468</xdr:colOff>
      <xdr:row>8</xdr:row>
      <xdr:rowOff>19887</xdr:rowOff>
    </xdr:from>
    <xdr:to>
      <xdr:col>24</xdr:col>
      <xdr:colOff>269601</xdr:colOff>
      <xdr:row>14</xdr:row>
      <xdr:rowOff>108861</xdr:rowOff>
    </xdr:to>
    <xdr:sp macro="" textlink="">
      <xdr:nvSpPr>
        <xdr:cNvPr id="19" name="テキスト ボックス 18">
          <a:extLst>
            <a:ext uri="{FF2B5EF4-FFF2-40B4-BE49-F238E27FC236}">
              <a16:creationId xmlns:a16="http://schemas.microsoft.com/office/drawing/2014/main" id="{3FE1E7AC-782C-4A1E-A398-7F5408103291}"/>
            </a:ext>
          </a:extLst>
        </xdr:cNvPr>
        <xdr:cNvSpPr txBox="1"/>
      </xdr:nvSpPr>
      <xdr:spPr>
        <a:xfrm>
          <a:off x="15374861" y="1897673"/>
          <a:ext cx="6924704" cy="1721831"/>
        </a:xfrm>
        <a:prstGeom prst="rect">
          <a:avLst/>
        </a:prstGeom>
        <a:solidFill>
          <a:schemeClr val="accent5">
            <a:lumMod val="20000"/>
            <a:lumOff val="80000"/>
          </a:schemeClr>
        </a:solidFill>
        <a:ln w="28575"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i="0">
              <a:solidFill>
                <a:schemeClr val="dk1"/>
              </a:solidFill>
              <a:effectLst/>
              <a:latin typeface="+mn-lt"/>
              <a:ea typeface="+mn-ea"/>
              <a:cs typeface="+mn-cs"/>
            </a:rPr>
            <a:t>【『</a:t>
          </a:r>
          <a:r>
            <a:rPr lang="ja-JP" altLang="en-US" sz="1400" b="1" i="0">
              <a:solidFill>
                <a:schemeClr val="dk1"/>
              </a:solidFill>
              <a:effectLst/>
              <a:latin typeface="+mn-lt"/>
              <a:ea typeface="+mn-ea"/>
              <a:cs typeface="+mn-cs"/>
            </a:rPr>
            <a:t>部品・</a:t>
          </a:r>
          <a:r>
            <a:rPr kumimoji="1" lang="ja-JP" altLang="ja-JP" sz="1400" b="1">
              <a:solidFill>
                <a:schemeClr val="dk1"/>
              </a:solidFill>
              <a:effectLst/>
              <a:latin typeface="+mn-lt"/>
              <a:ea typeface="+mn-ea"/>
              <a:cs typeface="+mn-cs"/>
            </a:rPr>
            <a:t>外注原価率</a:t>
          </a:r>
          <a:r>
            <a:rPr lang="en-US" altLang="ja-JP" sz="1400" b="1" i="0">
              <a:solidFill>
                <a:schemeClr val="dk1"/>
              </a:solidFill>
              <a:effectLst/>
              <a:latin typeface="+mn-lt"/>
              <a:ea typeface="+mn-ea"/>
              <a:cs typeface="+mn-cs"/>
            </a:rPr>
            <a:t>』</a:t>
          </a:r>
          <a:r>
            <a:rPr lang="ja-JP" altLang="en-US" sz="1400" b="1" i="0">
              <a:solidFill>
                <a:schemeClr val="dk1"/>
              </a:solidFill>
              <a:effectLst/>
              <a:latin typeface="+mn-lt"/>
              <a:ea typeface="+mn-ea"/>
              <a:cs typeface="+mn-cs"/>
            </a:rPr>
            <a:t>が分からない場合の入力方法</a:t>
          </a:r>
          <a:r>
            <a:rPr lang="en-US" altLang="ja-JP" sz="1400" b="1" i="0">
              <a:solidFill>
                <a:schemeClr val="dk1"/>
              </a:solidFill>
              <a:effectLst/>
              <a:latin typeface="+mn-lt"/>
              <a:ea typeface="+mn-ea"/>
              <a:cs typeface="+mn-cs"/>
            </a:rPr>
            <a:t>】</a:t>
          </a:r>
          <a:br>
            <a:rPr lang="ja-JP" altLang="en-US" sz="1400"/>
          </a:br>
          <a:r>
            <a:rPr lang="ja-JP" altLang="en-US" sz="1100" b="0" i="0">
              <a:solidFill>
                <a:schemeClr val="dk1"/>
              </a:solidFill>
              <a:effectLst/>
              <a:latin typeface="+mn-lt"/>
              <a:ea typeface="+mn-ea"/>
              <a:cs typeface="+mn-cs"/>
            </a:rPr>
            <a:t>自社において、外注の頻度が少ない場合については、主に使用している部品のみの原価率を入力することで簡易的に対応可能です。（原価率とは部品等の販売価格の内、仕入原価が占める割合となります）</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　</a:t>
          </a:r>
          <a:r>
            <a:rPr lang="ja-JP" altLang="en-US" sz="1400" b="1" i="0">
              <a:solidFill>
                <a:srgbClr val="0000FF"/>
              </a:solidFill>
              <a:effectLst/>
              <a:latin typeface="+mn-lt"/>
              <a:ea typeface="+mn-ea"/>
              <a:cs typeface="+mn-cs"/>
            </a:rPr>
            <a:t>例）部品販売価格</a:t>
          </a:r>
          <a:r>
            <a:rPr lang="en-US" altLang="ja-JP" sz="1400" b="1" i="0">
              <a:solidFill>
                <a:srgbClr val="0000FF"/>
              </a:solidFill>
              <a:effectLst/>
              <a:latin typeface="+mn-lt"/>
              <a:ea typeface="+mn-ea"/>
              <a:cs typeface="+mn-cs"/>
            </a:rPr>
            <a:t>10,000</a:t>
          </a:r>
          <a:r>
            <a:rPr lang="ja-JP" altLang="en-US" sz="1400" b="1" i="0">
              <a:solidFill>
                <a:srgbClr val="0000FF"/>
              </a:solidFill>
              <a:effectLst/>
              <a:latin typeface="+mn-lt"/>
              <a:ea typeface="+mn-ea"/>
              <a:cs typeface="+mn-cs"/>
            </a:rPr>
            <a:t>円、仕入原価</a:t>
          </a:r>
          <a:r>
            <a:rPr lang="en-US" altLang="ja-JP" sz="1400" b="1" i="0">
              <a:solidFill>
                <a:srgbClr val="0000FF"/>
              </a:solidFill>
              <a:effectLst/>
              <a:latin typeface="+mn-lt"/>
              <a:ea typeface="+mn-ea"/>
              <a:cs typeface="+mn-cs"/>
            </a:rPr>
            <a:t>8,000</a:t>
          </a:r>
          <a:r>
            <a:rPr lang="ja-JP" altLang="en-US" sz="1400" b="1" i="0">
              <a:solidFill>
                <a:srgbClr val="0000FF"/>
              </a:solidFill>
              <a:effectLst/>
              <a:latin typeface="+mn-lt"/>
              <a:ea typeface="+mn-ea"/>
              <a:cs typeface="+mn-cs"/>
            </a:rPr>
            <a:t>円の場合は原価率</a:t>
          </a:r>
          <a:r>
            <a:rPr lang="en-US" altLang="ja-JP" sz="1400" b="1" i="0">
              <a:solidFill>
                <a:srgbClr val="0000FF"/>
              </a:solidFill>
              <a:effectLst/>
              <a:latin typeface="+mn-lt"/>
              <a:ea typeface="+mn-ea"/>
              <a:cs typeface="+mn-cs"/>
            </a:rPr>
            <a:t>80</a:t>
          </a:r>
          <a:r>
            <a:rPr lang="ja-JP" altLang="en-US" sz="1400" b="1" i="0">
              <a:solidFill>
                <a:srgbClr val="0000FF"/>
              </a:solidFill>
              <a:effectLst/>
              <a:latin typeface="+mn-lt"/>
              <a:ea typeface="+mn-ea"/>
              <a:cs typeface="+mn-cs"/>
            </a:rPr>
            <a:t>％</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（注意）外注頻度が多い場合はレバーレートの算出に差異が生じてしまうため、</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　　　　この方法は使用しないでください。</a:t>
          </a:r>
          <a:endParaRPr kumimoji="1" lang="ja-JP" altLang="en-US" sz="1100"/>
        </a:p>
      </xdr:txBody>
    </xdr:sp>
    <xdr:clientData/>
  </xdr:twoCellAnchor>
  <xdr:twoCellAnchor>
    <xdr:from>
      <xdr:col>5</xdr:col>
      <xdr:colOff>27214</xdr:colOff>
      <xdr:row>13</xdr:row>
      <xdr:rowOff>244928</xdr:rowOff>
    </xdr:from>
    <xdr:to>
      <xdr:col>7</xdr:col>
      <xdr:colOff>476250</xdr:colOff>
      <xdr:row>18</xdr:row>
      <xdr:rowOff>163286</xdr:rowOff>
    </xdr:to>
    <xdr:cxnSp macro="">
      <xdr:nvCxnSpPr>
        <xdr:cNvPr id="21" name="コネクタ: カギ線 20">
          <a:extLst>
            <a:ext uri="{FF2B5EF4-FFF2-40B4-BE49-F238E27FC236}">
              <a16:creationId xmlns:a16="http://schemas.microsoft.com/office/drawing/2014/main" id="{EF8D9F0C-53BA-4D95-8A98-FA18070B7D69}"/>
            </a:ext>
          </a:extLst>
        </xdr:cNvPr>
        <xdr:cNvCxnSpPr/>
      </xdr:nvCxnSpPr>
      <xdr:spPr>
        <a:xfrm rot="10800000" flipV="1">
          <a:off x="6885214" y="3374571"/>
          <a:ext cx="2612572" cy="2449286"/>
        </a:xfrm>
        <a:prstGeom prst="bentConnector3">
          <a:avLst>
            <a:gd name="adj1" fmla="val 21354"/>
          </a:avLst>
        </a:prstGeom>
        <a:ln w="19050">
          <a:solidFill>
            <a:schemeClr val="tx1">
              <a:lumMod val="50000"/>
              <a:lumOff val="50000"/>
            </a:schemeClr>
          </a:solidFill>
          <a:prstDash val="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xdr:col>
      <xdr:colOff>163285</xdr:colOff>
      <xdr:row>55</xdr:row>
      <xdr:rowOff>149680</xdr:rowOff>
    </xdr:from>
    <xdr:ext cx="475408" cy="607346"/>
    <xdr:sp macro="" textlink="">
      <xdr:nvSpPr>
        <xdr:cNvPr id="27" name="テキスト ボックス 26">
          <a:extLst>
            <a:ext uri="{FF2B5EF4-FFF2-40B4-BE49-F238E27FC236}">
              <a16:creationId xmlns:a16="http://schemas.microsoft.com/office/drawing/2014/main" id="{A785A289-2FA1-EB58-165D-A357D4F0AE70}"/>
            </a:ext>
          </a:extLst>
        </xdr:cNvPr>
        <xdr:cNvSpPr txBox="1"/>
      </xdr:nvSpPr>
      <xdr:spPr>
        <a:xfrm>
          <a:off x="843642" y="15416894"/>
          <a:ext cx="475408"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kern="1200"/>
            <a:t>（</a:t>
          </a:r>
        </a:p>
      </xdr:txBody>
    </xdr:sp>
    <xdr:clientData/>
  </xdr:oneCellAnchor>
  <xdr:oneCellAnchor>
    <xdr:from>
      <xdr:col>5</xdr:col>
      <xdr:colOff>2720</xdr:colOff>
      <xdr:row>55</xdr:row>
      <xdr:rowOff>125188</xdr:rowOff>
    </xdr:from>
    <xdr:ext cx="475408" cy="607346"/>
    <xdr:sp macro="" textlink="">
      <xdr:nvSpPr>
        <xdr:cNvPr id="28" name="テキスト ボックス 27">
          <a:extLst>
            <a:ext uri="{FF2B5EF4-FFF2-40B4-BE49-F238E27FC236}">
              <a16:creationId xmlns:a16="http://schemas.microsoft.com/office/drawing/2014/main" id="{48C02BBA-F3E2-4953-99EB-7198942627B4}"/>
            </a:ext>
          </a:extLst>
        </xdr:cNvPr>
        <xdr:cNvSpPr txBox="1"/>
      </xdr:nvSpPr>
      <xdr:spPr>
        <a:xfrm>
          <a:off x="6860720" y="15392402"/>
          <a:ext cx="475408"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kern="1200"/>
            <a:t>）</a:t>
          </a:r>
        </a:p>
      </xdr:txBody>
    </xdr:sp>
    <xdr:clientData/>
  </xdr:oneCellAnchor>
  <xdr:twoCellAnchor>
    <xdr:from>
      <xdr:col>4</xdr:col>
      <xdr:colOff>1350995</xdr:colOff>
      <xdr:row>30</xdr:row>
      <xdr:rowOff>126352</xdr:rowOff>
    </xdr:from>
    <xdr:to>
      <xdr:col>4</xdr:col>
      <xdr:colOff>1827245</xdr:colOff>
      <xdr:row>30</xdr:row>
      <xdr:rowOff>126352</xdr:rowOff>
    </xdr:to>
    <xdr:cxnSp macro="">
      <xdr:nvCxnSpPr>
        <xdr:cNvPr id="42" name="直線コネクタ 41">
          <a:extLst>
            <a:ext uri="{FF2B5EF4-FFF2-40B4-BE49-F238E27FC236}">
              <a16:creationId xmlns:a16="http://schemas.microsoft.com/office/drawing/2014/main" id="{CBFA14FC-DC71-AFC1-93BE-123351BFB449}"/>
            </a:ext>
          </a:extLst>
        </xdr:cNvPr>
        <xdr:cNvCxnSpPr/>
      </xdr:nvCxnSpPr>
      <xdr:spPr>
        <a:xfrm flipH="1">
          <a:off x="6366199" y="9573597"/>
          <a:ext cx="476250"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1344930</xdr:colOff>
      <xdr:row>21</xdr:row>
      <xdr:rowOff>146957</xdr:rowOff>
    </xdr:from>
    <xdr:to>
      <xdr:col>4</xdr:col>
      <xdr:colOff>1344930</xdr:colOff>
      <xdr:row>30</xdr:row>
      <xdr:rowOff>137948</xdr:rowOff>
    </xdr:to>
    <xdr:cxnSp macro="">
      <xdr:nvCxnSpPr>
        <xdr:cNvPr id="47" name="直線コネクタ 46">
          <a:extLst>
            <a:ext uri="{FF2B5EF4-FFF2-40B4-BE49-F238E27FC236}">
              <a16:creationId xmlns:a16="http://schemas.microsoft.com/office/drawing/2014/main" id="{38961968-5E07-510C-CFEF-CCEDD92DF48E}"/>
            </a:ext>
          </a:extLst>
        </xdr:cNvPr>
        <xdr:cNvCxnSpPr/>
      </xdr:nvCxnSpPr>
      <xdr:spPr>
        <a:xfrm>
          <a:off x="6357801" y="6901543"/>
          <a:ext cx="0" cy="2750519"/>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734786</xdr:colOff>
      <xdr:row>21</xdr:row>
      <xdr:rowOff>152011</xdr:rowOff>
    </xdr:from>
    <xdr:to>
      <xdr:col>4</xdr:col>
      <xdr:colOff>1345164</xdr:colOff>
      <xdr:row>21</xdr:row>
      <xdr:rowOff>152011</xdr:rowOff>
    </xdr:to>
    <xdr:cxnSp macro="">
      <xdr:nvCxnSpPr>
        <xdr:cNvPr id="49" name="直線コネクタ 48">
          <a:extLst>
            <a:ext uri="{FF2B5EF4-FFF2-40B4-BE49-F238E27FC236}">
              <a16:creationId xmlns:a16="http://schemas.microsoft.com/office/drawing/2014/main" id="{D21A26AF-1D3F-4AEF-82A4-FABEF31EB5FC}"/>
            </a:ext>
          </a:extLst>
        </xdr:cNvPr>
        <xdr:cNvCxnSpPr/>
      </xdr:nvCxnSpPr>
      <xdr:spPr>
        <a:xfrm flipH="1">
          <a:off x="3880757" y="6906597"/>
          <a:ext cx="2477278"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746216</xdr:colOff>
      <xdr:row>16</xdr:row>
      <xdr:rowOff>174171</xdr:rowOff>
    </xdr:from>
    <xdr:to>
      <xdr:col>3</xdr:col>
      <xdr:colOff>746216</xdr:colOff>
      <xdr:row>21</xdr:row>
      <xdr:rowOff>165162</xdr:rowOff>
    </xdr:to>
    <xdr:cxnSp macro="">
      <xdr:nvCxnSpPr>
        <xdr:cNvPr id="51" name="直線コネクタ 50">
          <a:extLst>
            <a:ext uri="{FF2B5EF4-FFF2-40B4-BE49-F238E27FC236}">
              <a16:creationId xmlns:a16="http://schemas.microsoft.com/office/drawing/2014/main" id="{1F29B466-E33A-4CD2-BC61-BA5F9F29145E}"/>
            </a:ext>
          </a:extLst>
        </xdr:cNvPr>
        <xdr:cNvCxnSpPr/>
      </xdr:nvCxnSpPr>
      <xdr:spPr>
        <a:xfrm>
          <a:off x="3892187" y="5257800"/>
          <a:ext cx="0" cy="1661948"/>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1866900</xdr:colOff>
      <xdr:row>16</xdr:row>
      <xdr:rowOff>168728</xdr:rowOff>
    </xdr:from>
    <xdr:to>
      <xdr:col>3</xdr:col>
      <xdr:colOff>745672</xdr:colOff>
      <xdr:row>16</xdr:row>
      <xdr:rowOff>168728</xdr:rowOff>
    </xdr:to>
    <xdr:cxnSp macro="">
      <xdr:nvCxnSpPr>
        <xdr:cNvPr id="54" name="直線矢印コネクタ 53">
          <a:extLst>
            <a:ext uri="{FF2B5EF4-FFF2-40B4-BE49-F238E27FC236}">
              <a16:creationId xmlns:a16="http://schemas.microsoft.com/office/drawing/2014/main" id="{15ED9DC9-8911-DAE0-8596-9EFC135AD476}"/>
            </a:ext>
          </a:extLst>
        </xdr:cNvPr>
        <xdr:cNvCxnSpPr/>
      </xdr:nvCxnSpPr>
      <xdr:spPr>
        <a:xfrm flipH="1">
          <a:off x="3145971" y="5252357"/>
          <a:ext cx="745672" cy="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538843</xdr:colOff>
      <xdr:row>34</xdr:row>
      <xdr:rowOff>157454</xdr:rowOff>
    </xdr:from>
    <xdr:to>
      <xdr:col>4</xdr:col>
      <xdr:colOff>1818692</xdr:colOff>
      <xdr:row>34</xdr:row>
      <xdr:rowOff>157454</xdr:rowOff>
    </xdr:to>
    <xdr:cxnSp macro="">
      <xdr:nvCxnSpPr>
        <xdr:cNvPr id="56" name="直線コネクタ 55">
          <a:extLst>
            <a:ext uri="{FF2B5EF4-FFF2-40B4-BE49-F238E27FC236}">
              <a16:creationId xmlns:a16="http://schemas.microsoft.com/office/drawing/2014/main" id="{CAD587ED-D4DB-4D66-9214-B9E4D5F0B2C3}"/>
            </a:ext>
          </a:extLst>
        </xdr:cNvPr>
        <xdr:cNvCxnSpPr/>
      </xdr:nvCxnSpPr>
      <xdr:spPr>
        <a:xfrm flipH="1">
          <a:off x="5551714" y="9927383"/>
          <a:ext cx="1279849"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544830</xdr:colOff>
      <xdr:row>22</xdr:row>
      <xdr:rowOff>205539</xdr:rowOff>
    </xdr:from>
    <xdr:to>
      <xdr:col>4</xdr:col>
      <xdr:colOff>544830</xdr:colOff>
      <xdr:row>34</xdr:row>
      <xdr:rowOff>148833</xdr:rowOff>
    </xdr:to>
    <xdr:cxnSp macro="">
      <xdr:nvCxnSpPr>
        <xdr:cNvPr id="58" name="直線コネクタ 57">
          <a:extLst>
            <a:ext uri="{FF2B5EF4-FFF2-40B4-BE49-F238E27FC236}">
              <a16:creationId xmlns:a16="http://schemas.microsoft.com/office/drawing/2014/main" id="{21F0F175-C4D9-4454-9B91-824653BC04FA}"/>
            </a:ext>
          </a:extLst>
        </xdr:cNvPr>
        <xdr:cNvCxnSpPr/>
      </xdr:nvCxnSpPr>
      <xdr:spPr>
        <a:xfrm>
          <a:off x="5552975" y="7349289"/>
          <a:ext cx="0" cy="2555149"/>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14627</xdr:colOff>
      <xdr:row>22</xdr:row>
      <xdr:rowOff>196453</xdr:rowOff>
    </xdr:from>
    <xdr:to>
      <xdr:col>4</xdr:col>
      <xdr:colOff>559594</xdr:colOff>
      <xdr:row>22</xdr:row>
      <xdr:rowOff>204107</xdr:rowOff>
    </xdr:to>
    <xdr:cxnSp macro="">
      <xdr:nvCxnSpPr>
        <xdr:cNvPr id="61" name="直線矢印コネクタ 60">
          <a:extLst>
            <a:ext uri="{FF2B5EF4-FFF2-40B4-BE49-F238E27FC236}">
              <a16:creationId xmlns:a16="http://schemas.microsoft.com/office/drawing/2014/main" id="{A9F73AD6-5973-418B-A6DF-24A067BB16F2}"/>
            </a:ext>
          </a:extLst>
        </xdr:cNvPr>
        <xdr:cNvCxnSpPr/>
      </xdr:nvCxnSpPr>
      <xdr:spPr>
        <a:xfrm flipH="1">
          <a:off x="3157877" y="7316391"/>
          <a:ext cx="2414248" cy="7654"/>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rtlCol="0" anchor="ctr"/>
      <a:lstStyle>
        <a:defPPr algn="l">
          <a:defRPr kumimoji="1" sz="1100"/>
        </a:defPPr>
      </a:lstStyle>
      <a:style>
        <a:lnRef idx="2">
          <a:schemeClr val="accent1"/>
        </a:lnRef>
        <a:fillRef idx="0">
          <a:schemeClr val="accent1"/>
        </a:fillRef>
        <a:effectRef idx="1">
          <a:schemeClr val="accent1"/>
        </a:effectRef>
        <a:fontRef idx="minor">
          <a:schemeClr val="tx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4BBE1-23B0-490F-9E8A-81114C44C6ED}">
  <sheetPr>
    <tabColor theme="7" tint="0.39997558519241921"/>
  </sheetPr>
  <dimension ref="B2:J90"/>
  <sheetViews>
    <sheetView tabSelected="1" zoomScaleNormal="100" workbookViewId="0"/>
  </sheetViews>
  <sheetFormatPr defaultRowHeight="18.75"/>
  <cols>
    <col min="2" max="2" width="4" customWidth="1"/>
    <col min="3" max="3" width="9" customWidth="1"/>
    <col min="9" max="9" width="21" style="102" customWidth="1"/>
    <col min="10" max="10" width="4.125" customWidth="1"/>
  </cols>
  <sheetData>
    <row r="2" spans="2:10" ht="56.25" customHeight="1">
      <c r="B2" s="184" t="s">
        <v>75</v>
      </c>
      <c r="C2" s="184"/>
      <c r="D2" s="184"/>
      <c r="E2" s="184"/>
      <c r="F2" s="184"/>
      <c r="G2" s="184"/>
      <c r="H2" s="184"/>
      <c r="I2" s="184"/>
      <c r="J2" s="184"/>
    </row>
    <row r="3" spans="2:10" ht="126" customHeight="1">
      <c r="B3" s="185" t="s">
        <v>93</v>
      </c>
      <c r="C3" s="185"/>
      <c r="D3" s="185"/>
      <c r="E3" s="185"/>
      <c r="F3" s="185"/>
      <c r="G3" s="185"/>
      <c r="H3" s="185"/>
      <c r="I3" s="185"/>
      <c r="J3" s="185"/>
    </row>
    <row r="5" spans="2:10" ht="19.5" thickBot="1"/>
    <row r="6" spans="2:10" ht="19.5" thickTop="1">
      <c r="B6" s="164"/>
      <c r="C6" s="165"/>
      <c r="D6" s="165"/>
      <c r="E6" s="165"/>
      <c r="F6" s="165"/>
      <c r="G6" s="165"/>
      <c r="H6" s="165"/>
      <c r="I6" s="166"/>
      <c r="J6" s="167"/>
    </row>
    <row r="7" spans="2:10" ht="25.5">
      <c r="B7" s="235" t="s">
        <v>76</v>
      </c>
      <c r="C7" s="195"/>
      <c r="D7" s="195"/>
      <c r="E7" s="195"/>
      <c r="F7" s="195"/>
      <c r="G7" s="195"/>
      <c r="H7" s="195"/>
      <c r="I7" s="195"/>
      <c r="J7" s="236"/>
    </row>
    <row r="8" spans="2:10" ht="25.5">
      <c r="B8" s="168"/>
      <c r="C8" s="103"/>
      <c r="D8" s="103"/>
      <c r="E8" s="103"/>
      <c r="F8" s="103"/>
      <c r="G8" s="103"/>
      <c r="H8" s="103"/>
      <c r="I8" s="103"/>
      <c r="J8" s="169"/>
    </row>
    <row r="9" spans="2:10">
      <c r="B9" s="170"/>
      <c r="C9" s="171" t="s">
        <v>67</v>
      </c>
      <c r="D9" s="172"/>
      <c r="E9" s="172"/>
      <c r="F9" s="172"/>
      <c r="G9" s="172"/>
      <c r="H9" s="172"/>
      <c r="I9" s="173"/>
      <c r="J9" s="174"/>
    </row>
    <row r="10" spans="2:10">
      <c r="B10" s="170"/>
      <c r="J10" s="174"/>
    </row>
    <row r="11" spans="2:10">
      <c r="B11" s="170"/>
      <c r="C11" s="175" t="s">
        <v>65</v>
      </c>
      <c r="D11" s="175"/>
      <c r="E11" s="175"/>
      <c r="F11" s="176"/>
      <c r="J11" s="174"/>
    </row>
    <row r="12" spans="2:10" ht="19.5" thickBot="1">
      <c r="B12" s="170"/>
      <c r="C12" s="237" t="s">
        <v>64</v>
      </c>
      <c r="D12" s="237"/>
      <c r="E12" s="237"/>
      <c r="F12" s="237"/>
      <c r="I12" s="105" t="s">
        <v>61</v>
      </c>
      <c r="J12" s="174"/>
    </row>
    <row r="13" spans="2:10" ht="27" thickTop="1" thickBot="1">
      <c r="B13" s="170"/>
      <c r="C13" s="53" t="s">
        <v>46</v>
      </c>
      <c r="D13" s="28"/>
      <c r="E13" s="28"/>
      <c r="F13" s="29" t="s">
        <v>18</v>
      </c>
      <c r="I13" s="118"/>
      <c r="J13" s="174"/>
    </row>
    <row r="14" spans="2:10" ht="26.25" thickTop="1">
      <c r="B14" s="170"/>
      <c r="C14" s="230" t="s">
        <v>19</v>
      </c>
      <c r="D14" s="30" t="s">
        <v>20</v>
      </c>
      <c r="E14" s="30"/>
      <c r="F14" s="56"/>
      <c r="J14" s="174"/>
    </row>
    <row r="15" spans="2:10" ht="19.5">
      <c r="B15" s="170"/>
      <c r="C15" s="231"/>
      <c r="D15" s="233" t="s">
        <v>20</v>
      </c>
      <c r="E15" s="234"/>
      <c r="F15" s="31"/>
      <c r="J15" s="174"/>
    </row>
    <row r="16" spans="2:10" ht="20.25" thickBot="1">
      <c r="B16" s="170"/>
      <c r="C16" s="231"/>
      <c r="D16" s="65" t="s">
        <v>20</v>
      </c>
      <c r="E16" s="32"/>
      <c r="F16" s="33"/>
      <c r="I16" s="105" t="s">
        <v>62</v>
      </c>
      <c r="J16" s="174"/>
    </row>
    <row r="17" spans="2:10" ht="27" thickTop="1" thickBot="1">
      <c r="B17" s="170"/>
      <c r="C17" s="232"/>
      <c r="D17" s="57" t="s">
        <v>21</v>
      </c>
      <c r="E17" s="57"/>
      <c r="F17" s="58" t="s">
        <v>22</v>
      </c>
      <c r="I17" s="118"/>
      <c r="J17" s="174"/>
    </row>
    <row r="18" spans="2:10" ht="26.25" thickTop="1">
      <c r="B18" s="170"/>
      <c r="C18" s="230" t="s">
        <v>52</v>
      </c>
      <c r="D18" s="30" t="s">
        <v>20</v>
      </c>
      <c r="E18" s="30"/>
      <c r="F18" s="56"/>
      <c r="J18" s="174"/>
    </row>
    <row r="19" spans="2:10" ht="25.5">
      <c r="B19" s="170"/>
      <c r="C19" s="231"/>
      <c r="D19" s="233" t="s">
        <v>20</v>
      </c>
      <c r="E19" s="234"/>
      <c r="F19" s="66"/>
      <c r="J19" s="174"/>
    </row>
    <row r="20" spans="2:10" ht="26.25" thickBot="1">
      <c r="B20" s="170"/>
      <c r="C20" s="231"/>
      <c r="D20" s="65" t="s">
        <v>20</v>
      </c>
      <c r="E20" s="32"/>
      <c r="F20" s="67"/>
      <c r="I20" s="105" t="s">
        <v>63</v>
      </c>
      <c r="J20" s="174"/>
    </row>
    <row r="21" spans="2:10" ht="27" thickTop="1" thickBot="1">
      <c r="B21" s="170"/>
      <c r="C21" s="248"/>
      <c r="D21" s="34" t="s">
        <v>51</v>
      </c>
      <c r="E21" s="59"/>
      <c r="F21" s="60" t="s">
        <v>45</v>
      </c>
      <c r="I21" s="118"/>
      <c r="J21" s="174"/>
    </row>
    <row r="22" spans="2:10">
      <c r="B22" s="170"/>
      <c r="J22" s="174"/>
    </row>
    <row r="23" spans="2:10" ht="331.5" customHeight="1">
      <c r="B23" s="170"/>
      <c r="C23" s="192" t="s">
        <v>91</v>
      </c>
      <c r="D23" s="193"/>
      <c r="E23" s="193"/>
      <c r="F23" s="193"/>
      <c r="G23" s="193"/>
      <c r="H23" s="193"/>
      <c r="I23" s="193"/>
      <c r="J23" s="174"/>
    </row>
    <row r="24" spans="2:10" ht="19.5" thickBot="1">
      <c r="B24" s="177"/>
      <c r="C24" s="178"/>
      <c r="D24" s="178"/>
      <c r="E24" s="178"/>
      <c r="F24" s="178"/>
      <c r="G24" s="178"/>
      <c r="H24" s="178"/>
      <c r="I24" s="179"/>
      <c r="J24" s="180"/>
    </row>
    <row r="25" spans="2:10" ht="19.5" thickTop="1"/>
    <row r="26" spans="2:10" ht="19.5" thickBot="1"/>
    <row r="27" spans="2:10" ht="19.5" thickTop="1">
      <c r="B27" s="139"/>
      <c r="C27" s="140"/>
      <c r="D27" s="140"/>
      <c r="E27" s="140"/>
      <c r="F27" s="140"/>
      <c r="G27" s="140"/>
      <c r="H27" s="140"/>
      <c r="I27" s="141"/>
      <c r="J27" s="142"/>
    </row>
    <row r="28" spans="2:10" ht="25.5">
      <c r="B28" s="216" t="s">
        <v>77</v>
      </c>
      <c r="C28" s="195"/>
      <c r="D28" s="195"/>
      <c r="E28" s="195"/>
      <c r="F28" s="195"/>
      <c r="G28" s="195"/>
      <c r="H28" s="195"/>
      <c r="I28" s="195"/>
      <c r="J28" s="217"/>
    </row>
    <row r="29" spans="2:10">
      <c r="B29" s="145"/>
      <c r="J29" s="146"/>
    </row>
    <row r="30" spans="2:10" ht="39" customHeight="1">
      <c r="B30" s="145"/>
      <c r="C30" s="197" t="s">
        <v>68</v>
      </c>
      <c r="D30" s="198"/>
      <c r="E30" s="198"/>
      <c r="F30" s="198"/>
      <c r="G30" s="198"/>
      <c r="H30" s="198"/>
      <c r="I30" s="198"/>
      <c r="J30" s="146"/>
    </row>
    <row r="31" spans="2:10" ht="19.5" thickBot="1">
      <c r="B31" s="145"/>
      <c r="G31" s="125"/>
      <c r="H31" s="125"/>
      <c r="I31" s="125"/>
      <c r="J31" s="146"/>
    </row>
    <row r="32" spans="2:10" ht="29.25" customHeight="1" thickTop="1" thickBot="1">
      <c r="B32" s="145"/>
      <c r="C32" s="247" t="s">
        <v>0</v>
      </c>
      <c r="D32" s="247"/>
      <c r="E32" s="247"/>
      <c r="F32" s="247"/>
      <c r="G32" s="244"/>
      <c r="H32" s="245"/>
      <c r="I32" s="246"/>
      <c r="J32" s="146"/>
    </row>
    <row r="33" spans="2:10" ht="29.25" customHeight="1" thickTop="1" thickBot="1">
      <c r="B33" s="145"/>
      <c r="C33" s="247" t="s">
        <v>66</v>
      </c>
      <c r="D33" s="247"/>
      <c r="E33" s="247"/>
      <c r="F33" s="247"/>
      <c r="G33" s="241"/>
      <c r="H33" s="242"/>
      <c r="I33" s="243"/>
      <c r="J33" s="146"/>
    </row>
    <row r="34" spans="2:10" ht="29.25" customHeight="1" thickTop="1" thickBot="1">
      <c r="B34" s="145"/>
      <c r="C34" s="247" t="s">
        <v>7</v>
      </c>
      <c r="D34" s="247"/>
      <c r="E34" s="247"/>
      <c r="F34" s="247"/>
      <c r="G34" s="238"/>
      <c r="H34" s="239"/>
      <c r="I34" s="240"/>
      <c r="J34" s="146"/>
    </row>
    <row r="35" spans="2:10" ht="20.25" thickTop="1">
      <c r="B35" s="145"/>
      <c r="C35" s="163"/>
      <c r="D35" s="163"/>
      <c r="E35" s="163"/>
      <c r="F35" s="102"/>
      <c r="G35" s="102"/>
      <c r="H35" s="102"/>
      <c r="I35" s="104"/>
      <c r="J35" s="146"/>
    </row>
    <row r="36" spans="2:10" ht="108.75" customHeight="1">
      <c r="B36" s="145"/>
      <c r="C36" s="192" t="s">
        <v>72</v>
      </c>
      <c r="D36" s="193"/>
      <c r="E36" s="193"/>
      <c r="F36" s="193"/>
      <c r="G36" s="193"/>
      <c r="H36" s="193"/>
      <c r="I36" s="193"/>
      <c r="J36" s="146"/>
    </row>
    <row r="37" spans="2:10" ht="19.5" thickBot="1">
      <c r="B37" s="147"/>
      <c r="C37" s="148"/>
      <c r="D37" s="148"/>
      <c r="E37" s="148"/>
      <c r="F37" s="148"/>
      <c r="G37" s="148"/>
      <c r="H37" s="148"/>
      <c r="I37" s="149"/>
      <c r="J37" s="150"/>
    </row>
    <row r="38" spans="2:10" ht="19.5" thickTop="1"/>
    <row r="39" spans="2:10" ht="19.5" thickBot="1"/>
    <row r="40" spans="2:10" ht="19.5" thickTop="1">
      <c r="B40" s="151"/>
      <c r="C40" s="152"/>
      <c r="D40" s="152"/>
      <c r="E40" s="152"/>
      <c r="F40" s="152"/>
      <c r="G40" s="152"/>
      <c r="H40" s="152"/>
      <c r="I40" s="153"/>
      <c r="J40" s="154"/>
    </row>
    <row r="41" spans="2:10" ht="25.5">
      <c r="B41" s="199" t="s">
        <v>78</v>
      </c>
      <c r="C41" s="195"/>
      <c r="D41" s="195"/>
      <c r="E41" s="195"/>
      <c r="F41" s="195"/>
      <c r="G41" s="195"/>
      <c r="H41" s="195"/>
      <c r="I41" s="195"/>
      <c r="J41" s="200"/>
    </row>
    <row r="42" spans="2:10" ht="25.5">
      <c r="B42" s="155"/>
      <c r="C42" s="103"/>
      <c r="D42" s="103"/>
      <c r="E42" s="103"/>
      <c r="F42" s="103"/>
      <c r="G42" s="103"/>
      <c r="H42" s="103"/>
      <c r="I42" s="103"/>
      <c r="J42" s="156"/>
    </row>
    <row r="43" spans="2:10" ht="123" customHeight="1">
      <c r="B43" s="157"/>
      <c r="C43" s="186" t="s">
        <v>94</v>
      </c>
      <c r="D43" s="187"/>
      <c r="E43" s="187"/>
      <c r="F43" s="187"/>
      <c r="G43" s="187"/>
      <c r="H43" s="187"/>
      <c r="I43" s="187"/>
      <c r="J43" s="158"/>
    </row>
    <row r="44" spans="2:10" ht="19.5" thickBot="1">
      <c r="B44" s="157"/>
      <c r="J44" s="158"/>
    </row>
    <row r="45" spans="2:10" ht="27.75" customHeight="1" thickTop="1" thickBot="1">
      <c r="B45" s="157"/>
      <c r="C45" s="188" t="s">
        <v>69</v>
      </c>
      <c r="D45" s="188"/>
      <c r="E45" s="188"/>
      <c r="F45" s="189">
        <v>0.53</v>
      </c>
      <c r="G45" s="190"/>
      <c r="H45" s="191"/>
      <c r="I45" s="104"/>
      <c r="J45" s="158"/>
    </row>
    <row r="46" spans="2:10" ht="27.75" customHeight="1" thickTop="1" thickBot="1">
      <c r="B46" s="157"/>
      <c r="C46" s="188" t="s">
        <v>70</v>
      </c>
      <c r="D46" s="188"/>
      <c r="E46" s="188"/>
      <c r="F46" s="210">
        <f>1-F45</f>
        <v>0.47</v>
      </c>
      <c r="G46" s="211"/>
      <c r="H46" s="212"/>
      <c r="I46" s="104"/>
      <c r="J46" s="158"/>
    </row>
    <row r="47" spans="2:10" ht="19.5" thickTop="1">
      <c r="B47" s="157"/>
      <c r="J47" s="158"/>
    </row>
    <row r="48" spans="2:10" ht="347.25" customHeight="1">
      <c r="B48" s="157"/>
      <c r="C48" s="192" t="s">
        <v>73</v>
      </c>
      <c r="D48" s="193"/>
      <c r="E48" s="193"/>
      <c r="F48" s="193"/>
      <c r="G48" s="193"/>
      <c r="H48" s="193"/>
      <c r="I48" s="193"/>
      <c r="J48" s="158"/>
    </row>
    <row r="49" spans="2:10" ht="19.5" thickBot="1">
      <c r="B49" s="159"/>
      <c r="C49" s="160"/>
      <c r="D49" s="160"/>
      <c r="E49" s="160"/>
      <c r="F49" s="160"/>
      <c r="G49" s="160"/>
      <c r="H49" s="160"/>
      <c r="I49" s="161"/>
      <c r="J49" s="162"/>
    </row>
    <row r="50" spans="2:10" ht="19.5" thickTop="1"/>
    <row r="51" spans="2:10" ht="19.5" thickBot="1"/>
    <row r="52" spans="2:10" ht="19.5" thickTop="1">
      <c r="B52" s="106"/>
      <c r="C52" s="107"/>
      <c r="D52" s="107"/>
      <c r="E52" s="107"/>
      <c r="F52" s="107"/>
      <c r="G52" s="107"/>
      <c r="H52" s="107"/>
      <c r="I52" s="108"/>
      <c r="J52" s="109"/>
    </row>
    <row r="53" spans="2:10" ht="25.5">
      <c r="B53" s="194" t="s">
        <v>79</v>
      </c>
      <c r="C53" s="195"/>
      <c r="D53" s="195"/>
      <c r="E53" s="195"/>
      <c r="F53" s="195"/>
      <c r="G53" s="195"/>
      <c r="H53" s="195"/>
      <c r="I53" s="195"/>
      <c r="J53" s="196"/>
    </row>
    <row r="54" spans="2:10" ht="18.75" customHeight="1">
      <c r="B54" s="110"/>
      <c r="C54" s="103"/>
      <c r="D54" s="103"/>
      <c r="E54" s="103"/>
      <c r="F54" s="103"/>
      <c r="G54" s="103"/>
      <c r="H54" s="103"/>
      <c r="I54" s="103"/>
      <c r="J54" s="111"/>
    </row>
    <row r="55" spans="2:10" ht="115.5" customHeight="1">
      <c r="B55" s="112"/>
      <c r="C55" s="186" t="s">
        <v>95</v>
      </c>
      <c r="D55" s="187"/>
      <c r="E55" s="187"/>
      <c r="F55" s="187"/>
      <c r="G55" s="187"/>
      <c r="H55" s="187"/>
      <c r="I55" s="187"/>
      <c r="J55" s="113"/>
    </row>
    <row r="56" spans="2:10" ht="19.5" thickBot="1">
      <c r="B56" s="112"/>
      <c r="J56" s="113"/>
    </row>
    <row r="57" spans="2:10" ht="30" customHeight="1" thickTop="1" thickBot="1">
      <c r="B57" s="112"/>
      <c r="C57" s="188" t="s">
        <v>71</v>
      </c>
      <c r="D57" s="188"/>
      <c r="E57" s="188"/>
      <c r="F57" s="189">
        <v>0.77</v>
      </c>
      <c r="G57" s="190"/>
      <c r="H57" s="191"/>
      <c r="I57" s="104"/>
      <c r="J57" s="113"/>
    </row>
    <row r="58" spans="2:10" ht="19.5" thickTop="1">
      <c r="B58" s="112"/>
      <c r="J58" s="113"/>
    </row>
    <row r="59" spans="2:10" ht="186.75" customHeight="1">
      <c r="B59" s="112"/>
      <c r="C59" s="192" t="s">
        <v>74</v>
      </c>
      <c r="D59" s="193"/>
      <c r="E59" s="193"/>
      <c r="F59" s="193"/>
      <c r="G59" s="193"/>
      <c r="H59" s="193"/>
      <c r="I59" s="193"/>
      <c r="J59" s="113"/>
    </row>
    <row r="60" spans="2:10">
      <c r="B60" s="112"/>
      <c r="J60" s="113"/>
    </row>
    <row r="61" spans="2:10" ht="19.5" thickBot="1">
      <c r="B61" s="114"/>
      <c r="C61" s="115"/>
      <c r="D61" s="115"/>
      <c r="E61" s="115"/>
      <c r="F61" s="115"/>
      <c r="G61" s="115"/>
      <c r="H61" s="115"/>
      <c r="I61" s="116"/>
      <c r="J61" s="117"/>
    </row>
    <row r="62" spans="2:10" ht="19.5" thickTop="1"/>
    <row r="63" spans="2:10" ht="19.5" thickBot="1"/>
    <row r="64" spans="2:10" ht="19.5" thickTop="1">
      <c r="B64" s="127"/>
      <c r="C64" s="128"/>
      <c r="D64" s="128"/>
      <c r="E64" s="128"/>
      <c r="F64" s="128"/>
      <c r="G64" s="128"/>
      <c r="H64" s="128"/>
      <c r="I64" s="129"/>
      <c r="J64" s="130"/>
    </row>
    <row r="65" spans="2:10" ht="25.5">
      <c r="B65" s="218" t="s">
        <v>86</v>
      </c>
      <c r="C65" s="195"/>
      <c r="D65" s="195"/>
      <c r="E65" s="195"/>
      <c r="F65" s="195"/>
      <c r="G65" s="195"/>
      <c r="H65" s="195"/>
      <c r="I65" s="195"/>
      <c r="J65" s="219"/>
    </row>
    <row r="66" spans="2:10" ht="18.75" customHeight="1">
      <c r="B66" s="131"/>
      <c r="C66" s="103"/>
      <c r="D66" s="103"/>
      <c r="E66" s="103"/>
      <c r="F66" s="103"/>
      <c r="G66" s="103"/>
      <c r="H66" s="103"/>
      <c r="I66" s="103"/>
      <c r="J66" s="132"/>
    </row>
    <row r="67" spans="2:10" ht="37.5" customHeight="1">
      <c r="B67" s="133"/>
      <c r="C67" s="197" t="s">
        <v>84</v>
      </c>
      <c r="D67" s="198"/>
      <c r="E67" s="198"/>
      <c r="F67" s="198"/>
      <c r="G67" s="198"/>
      <c r="H67" s="198"/>
      <c r="I67" s="198"/>
      <c r="J67" s="134"/>
    </row>
    <row r="68" spans="2:10" ht="19.5" thickBot="1">
      <c r="B68" s="133"/>
      <c r="J68" s="134"/>
    </row>
    <row r="69" spans="2:10" ht="39.75" customHeight="1" thickTop="1" thickBot="1">
      <c r="B69" s="133"/>
      <c r="C69" s="226" t="s">
        <v>85</v>
      </c>
      <c r="D69" s="226"/>
      <c r="E69" s="226"/>
      <c r="F69" s="226"/>
      <c r="G69" s="220">
        <f>'（参考）算出用詳細シート'!$J$20</f>
        <v>0</v>
      </c>
      <c r="H69" s="221"/>
      <c r="I69" s="222"/>
      <c r="J69" s="134"/>
    </row>
    <row r="70" spans="2:10" ht="39.75" customHeight="1" thickTop="1" thickBot="1">
      <c r="B70" s="133"/>
      <c r="C70" s="226" t="s">
        <v>83</v>
      </c>
      <c r="D70" s="226"/>
      <c r="E70" s="226"/>
      <c r="F70" s="226"/>
      <c r="G70" s="223" t="e">
        <f>'（参考）算出用詳細シート'!K20</f>
        <v>#DIV/0!</v>
      </c>
      <c r="H70" s="224"/>
      <c r="I70" s="225"/>
      <c r="J70" s="134"/>
    </row>
    <row r="71" spans="2:10" ht="39.75" customHeight="1" thickTop="1" thickBot="1">
      <c r="B71" s="133"/>
      <c r="C71" s="226" t="s">
        <v>82</v>
      </c>
      <c r="D71" s="226"/>
      <c r="E71" s="226"/>
      <c r="F71" s="226"/>
      <c r="G71" s="220" t="e">
        <f>'（参考）算出用詳細シート'!$J$23</f>
        <v>#DIV/0!</v>
      </c>
      <c r="H71" s="221"/>
      <c r="I71" s="222"/>
      <c r="J71" s="134"/>
    </row>
    <row r="72" spans="2:10" ht="30" customHeight="1" thickTop="1">
      <c r="B72" s="133"/>
      <c r="C72" s="94"/>
      <c r="D72" s="94"/>
      <c r="E72" s="94"/>
      <c r="F72" s="126"/>
      <c r="G72" s="126"/>
      <c r="H72" s="126"/>
      <c r="I72" s="104"/>
      <c r="J72" s="134"/>
    </row>
    <row r="73" spans="2:10" ht="136.5" customHeight="1">
      <c r="B73" s="133"/>
      <c r="C73" s="192" t="s">
        <v>81</v>
      </c>
      <c r="D73" s="193"/>
      <c r="E73" s="193"/>
      <c r="F73" s="193"/>
      <c r="G73" s="193"/>
      <c r="H73" s="193"/>
      <c r="I73" s="193"/>
      <c r="J73" s="134"/>
    </row>
    <row r="74" spans="2:10">
      <c r="B74" s="133"/>
      <c r="J74" s="134"/>
    </row>
    <row r="75" spans="2:10" ht="19.5" thickBot="1">
      <c r="B75" s="135"/>
      <c r="C75" s="136"/>
      <c r="D75" s="136"/>
      <c r="E75" s="136"/>
      <c r="F75" s="136"/>
      <c r="G75" s="136"/>
      <c r="H75" s="136"/>
      <c r="I75" s="137"/>
      <c r="J75" s="138"/>
    </row>
    <row r="76" spans="2:10" ht="19.5" thickTop="1"/>
    <row r="77" spans="2:10" ht="19.5" thickBot="1"/>
    <row r="78" spans="2:10" ht="19.5" thickTop="1">
      <c r="B78" s="139"/>
      <c r="C78" s="140"/>
      <c r="D78" s="140"/>
      <c r="E78" s="140"/>
      <c r="F78" s="140"/>
      <c r="G78" s="140"/>
      <c r="H78" s="140"/>
      <c r="I78" s="141"/>
      <c r="J78" s="142"/>
    </row>
    <row r="79" spans="2:10" ht="25.5">
      <c r="B79" s="216" t="s">
        <v>87</v>
      </c>
      <c r="C79" s="195"/>
      <c r="D79" s="195"/>
      <c r="E79" s="195"/>
      <c r="F79" s="195"/>
      <c r="G79" s="195"/>
      <c r="H79" s="195"/>
      <c r="I79" s="195"/>
      <c r="J79" s="217"/>
    </row>
    <row r="80" spans="2:10" ht="18.75" customHeight="1">
      <c r="B80" s="143"/>
      <c r="C80" s="103"/>
      <c r="D80" s="103"/>
      <c r="E80" s="103"/>
      <c r="F80" s="103"/>
      <c r="G80" s="103"/>
      <c r="H80" s="103"/>
      <c r="I80" s="103"/>
      <c r="J80" s="144"/>
    </row>
    <row r="81" spans="2:10" ht="121.5" customHeight="1">
      <c r="B81" s="145"/>
      <c r="C81" s="197" t="s">
        <v>92</v>
      </c>
      <c r="D81" s="198"/>
      <c r="E81" s="198"/>
      <c r="F81" s="198"/>
      <c r="G81" s="198"/>
      <c r="H81" s="198"/>
      <c r="I81" s="198"/>
      <c r="J81" s="146"/>
    </row>
    <row r="82" spans="2:10" ht="19.5" thickBot="1">
      <c r="B82" s="145"/>
      <c r="J82" s="146"/>
    </row>
    <row r="83" spans="2:10" ht="45" customHeight="1" thickTop="1" thickBot="1">
      <c r="B83" s="145"/>
      <c r="C83" s="206" t="s">
        <v>88</v>
      </c>
      <c r="D83" s="206"/>
      <c r="E83" s="206"/>
      <c r="F83" s="206"/>
      <c r="G83" s="213"/>
      <c r="H83" s="214"/>
      <c r="I83" s="215"/>
      <c r="J83" s="146"/>
    </row>
    <row r="84" spans="2:10" ht="13.5" customHeight="1" thickTop="1" thickBot="1">
      <c r="B84" s="145"/>
      <c r="C84" s="181"/>
      <c r="D84" s="181"/>
      <c r="E84" s="181"/>
      <c r="F84" s="182"/>
      <c r="G84" s="126"/>
      <c r="H84" s="126"/>
      <c r="I84" s="104"/>
      <c r="J84" s="146"/>
    </row>
    <row r="85" spans="2:10" ht="45" customHeight="1" thickTop="1" thickBot="1">
      <c r="B85" s="145"/>
      <c r="C85" s="206" t="s">
        <v>89</v>
      </c>
      <c r="D85" s="206"/>
      <c r="E85" s="206"/>
      <c r="F85" s="206"/>
      <c r="G85" s="227" t="e">
        <f>'（参考）算出用詳細シート'!E49</f>
        <v>#DIV/0!</v>
      </c>
      <c r="H85" s="228"/>
      <c r="I85" s="229"/>
      <c r="J85" s="146"/>
    </row>
    <row r="86" spans="2:10" ht="45" customHeight="1" thickTop="1" thickBot="1">
      <c r="B86" s="145"/>
      <c r="C86" s="201" t="s">
        <v>83</v>
      </c>
      <c r="D86" s="201"/>
      <c r="E86" s="201"/>
      <c r="F86" s="201"/>
      <c r="G86" s="202" t="e">
        <f>'（参考）算出用詳細シート'!C52</f>
        <v>#DIV/0!</v>
      </c>
      <c r="H86" s="203"/>
      <c r="I86" s="204"/>
      <c r="J86" s="146"/>
    </row>
    <row r="87" spans="2:10" ht="45" customHeight="1" thickTop="1" thickBot="1">
      <c r="B87" s="145"/>
      <c r="C87" s="205" t="s">
        <v>90</v>
      </c>
      <c r="D87" s="206"/>
      <c r="E87" s="206"/>
      <c r="F87" s="206"/>
      <c r="G87" s="207" t="e">
        <f>'（参考）算出用詳細シート'!E52</f>
        <v>#DIV/0!</v>
      </c>
      <c r="H87" s="208"/>
      <c r="I87" s="209"/>
      <c r="J87" s="146"/>
    </row>
    <row r="88" spans="2:10" ht="19.5" thickTop="1">
      <c r="B88" s="145"/>
      <c r="J88" s="146"/>
    </row>
    <row r="89" spans="2:10" ht="19.5" thickBot="1">
      <c r="B89" s="147"/>
      <c r="C89" s="148"/>
      <c r="D89" s="148"/>
      <c r="E89" s="148"/>
      <c r="F89" s="148"/>
      <c r="G89" s="148"/>
      <c r="H89" s="148"/>
      <c r="I89" s="149"/>
      <c r="J89" s="150"/>
    </row>
    <row r="90" spans="2:10" ht="19.5" thickTop="1"/>
  </sheetData>
  <sheetProtection algorithmName="SHA-512" hashValue="oG58scrAAe20q3kND8wa4k/dmKAeLIJ+k887oMKtGePiQN8VY8VWo7l/Zm8MRcZeQlcurZXQcXSfSaVI0HUhnA==" saltValue="JOBAgdY+ZzxjCQbj6wxj3Q==" spinCount="100000" sheet="1" objects="1" scenarios="1"/>
  <protectedRanges>
    <protectedRange sqref="I13 I17 I21 G32:I34 F45:H46 F57:H57 G83:I83" name="範囲1"/>
  </protectedRanges>
  <mergeCells count="49">
    <mergeCell ref="G85:I85"/>
    <mergeCell ref="C14:C17"/>
    <mergeCell ref="D15:E15"/>
    <mergeCell ref="B7:J7"/>
    <mergeCell ref="C12:F12"/>
    <mergeCell ref="G34:I34"/>
    <mergeCell ref="G33:I33"/>
    <mergeCell ref="G32:I32"/>
    <mergeCell ref="C34:F34"/>
    <mergeCell ref="C33:F33"/>
    <mergeCell ref="C32:F32"/>
    <mergeCell ref="B28:J28"/>
    <mergeCell ref="C18:C21"/>
    <mergeCell ref="D19:E19"/>
    <mergeCell ref="G70:I70"/>
    <mergeCell ref="G69:I69"/>
    <mergeCell ref="C71:F71"/>
    <mergeCell ref="C70:F70"/>
    <mergeCell ref="C69:F69"/>
    <mergeCell ref="C86:F86"/>
    <mergeCell ref="G86:I86"/>
    <mergeCell ref="C87:F87"/>
    <mergeCell ref="G87:I87"/>
    <mergeCell ref="C46:E46"/>
    <mergeCell ref="F46:H46"/>
    <mergeCell ref="G83:I83"/>
    <mergeCell ref="C83:F83"/>
    <mergeCell ref="C85:F85"/>
    <mergeCell ref="C59:I59"/>
    <mergeCell ref="B79:J79"/>
    <mergeCell ref="C81:I81"/>
    <mergeCell ref="B65:J65"/>
    <mergeCell ref="C67:I67"/>
    <mergeCell ref="C73:I73"/>
    <mergeCell ref="G71:I71"/>
    <mergeCell ref="B2:J2"/>
    <mergeCell ref="B3:J3"/>
    <mergeCell ref="C55:I55"/>
    <mergeCell ref="C57:E57"/>
    <mergeCell ref="F57:H57"/>
    <mergeCell ref="C23:I23"/>
    <mergeCell ref="C36:I36"/>
    <mergeCell ref="C48:I48"/>
    <mergeCell ref="B53:J53"/>
    <mergeCell ref="C30:I30"/>
    <mergeCell ref="C43:I43"/>
    <mergeCell ref="C45:E45"/>
    <mergeCell ref="B41:J41"/>
    <mergeCell ref="F45:H45"/>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37165-FF6F-49D6-B992-38098B459BA6}">
  <dimension ref="B2:M63"/>
  <sheetViews>
    <sheetView view="pageBreakPreview" topLeftCell="B1" zoomScale="70" zoomScaleNormal="70" zoomScaleSheetLayoutView="70" workbookViewId="0">
      <selection activeCell="B1" sqref="B1"/>
    </sheetView>
  </sheetViews>
  <sheetFormatPr defaultColWidth="9" defaultRowHeight="18"/>
  <cols>
    <col min="1" max="1" width="9" style="3"/>
    <col min="2" max="2" width="7.75" style="3" customWidth="1"/>
    <col min="3" max="4" width="24.5" style="3" customWidth="1"/>
    <col min="5" max="5" width="24.5" style="4" customWidth="1"/>
    <col min="6" max="6" width="24.5" style="3" customWidth="1"/>
    <col min="7" max="7" width="4" style="3" customWidth="1"/>
    <col min="8" max="8" width="24.375" style="3" customWidth="1"/>
    <col min="9" max="10" width="24.5" style="3" customWidth="1"/>
    <col min="11" max="12" width="24.125" style="3" customWidth="1"/>
    <col min="13" max="13" width="11.875" style="3" customWidth="1"/>
    <col min="14" max="16384" width="9" style="3"/>
  </cols>
  <sheetData>
    <row r="2" spans="2:13" ht="42" customHeight="1">
      <c r="B2" s="184" t="s">
        <v>9</v>
      </c>
      <c r="C2" s="184"/>
      <c r="D2" s="184"/>
      <c r="E2" s="184"/>
      <c r="F2" s="184"/>
      <c r="G2" s="184"/>
      <c r="H2" s="184"/>
      <c r="I2" s="184"/>
      <c r="J2" s="184"/>
      <c r="K2" s="184"/>
      <c r="L2" s="184"/>
      <c r="M2" s="184"/>
    </row>
    <row r="3" spans="2:13" ht="7.5" customHeight="1" thickBot="1">
      <c r="J3" s="13"/>
    </row>
    <row r="4" spans="2:13" ht="21.75" customHeight="1" thickTop="1" thickBot="1">
      <c r="J4" s="119"/>
      <c r="K4" s="279" t="s">
        <v>80</v>
      </c>
      <c r="L4" s="274"/>
      <c r="M4" s="274"/>
    </row>
    <row r="5" spans="2:13" ht="6.75" customHeight="1" thickTop="1" thickBot="1"/>
    <row r="6" spans="2:13" ht="21.75" customHeight="1" thickTop="1" thickBot="1">
      <c r="J6" s="21"/>
      <c r="K6" s="273" t="s">
        <v>14</v>
      </c>
      <c r="L6" s="274"/>
      <c r="M6" s="274"/>
    </row>
    <row r="7" spans="2:13" ht="6.75" customHeight="1" thickTop="1" thickBot="1"/>
    <row r="8" spans="2:13" ht="24.75" thickBot="1">
      <c r="B8" s="263" t="s">
        <v>11</v>
      </c>
      <c r="C8" s="264"/>
      <c r="D8" s="264"/>
      <c r="E8" s="264"/>
      <c r="F8" s="264"/>
      <c r="G8" s="264"/>
      <c r="H8" s="264"/>
      <c r="I8" s="264"/>
      <c r="J8" s="264"/>
      <c r="K8" s="264"/>
      <c r="L8" s="264"/>
      <c r="M8" s="265"/>
    </row>
    <row r="9" spans="2:13" ht="24">
      <c r="B9" s="17"/>
      <c r="C9" s="18"/>
      <c r="D9" s="18"/>
      <c r="E9" s="18"/>
      <c r="F9" s="18"/>
      <c r="G9" s="18"/>
      <c r="H9" s="18"/>
      <c r="I9" s="18"/>
      <c r="J9" s="18"/>
      <c r="K9" s="18"/>
      <c r="L9" s="18"/>
      <c r="M9" s="19"/>
    </row>
    <row r="10" spans="2:13" ht="24">
      <c r="B10" s="17"/>
      <c r="C10" s="18"/>
      <c r="D10" s="18"/>
      <c r="E10" s="188" t="s">
        <v>15</v>
      </c>
      <c r="F10" s="269"/>
      <c r="G10" s="1"/>
      <c r="H10" s="280" t="s">
        <v>16</v>
      </c>
      <c r="I10" s="281"/>
      <c r="J10" s="49"/>
      <c r="K10" s="18"/>
      <c r="L10" s="18"/>
      <c r="M10" s="19"/>
    </row>
    <row r="11" spans="2:13" ht="24">
      <c r="B11" s="17"/>
      <c r="D11" s="18"/>
      <c r="E11" s="84" t="s">
        <v>35</v>
      </c>
      <c r="F11" s="84" t="s">
        <v>36</v>
      </c>
      <c r="G11" s="47"/>
      <c r="H11" s="82" t="s">
        <v>39</v>
      </c>
      <c r="I11" s="83" t="s">
        <v>40</v>
      </c>
      <c r="K11" s="18"/>
      <c r="L11" s="18"/>
      <c r="M11" s="19"/>
    </row>
    <row r="12" spans="2:13" ht="14.25" customHeight="1" thickBot="1">
      <c r="B12" s="17"/>
      <c r="C12" s="275" t="s">
        <v>28</v>
      </c>
      <c r="D12" s="18"/>
      <c r="E12" s="42" t="s">
        <v>33</v>
      </c>
      <c r="F12" s="42" t="s">
        <v>37</v>
      </c>
      <c r="G12" s="48"/>
      <c r="H12" s="270">
        <f>C17-I14</f>
        <v>0</v>
      </c>
      <c r="I12" s="52" t="s">
        <v>38</v>
      </c>
      <c r="K12" s="18"/>
      <c r="L12" s="18"/>
      <c r="M12" s="19"/>
    </row>
    <row r="13" spans="2:13" ht="14.25" customHeight="1" thickTop="1" thickBot="1">
      <c r="B13" s="17"/>
      <c r="C13" s="276"/>
      <c r="D13" s="18"/>
      <c r="E13" s="121">
        <f>レバーレート算出シート!F45</f>
        <v>0.53</v>
      </c>
      <c r="F13" s="121">
        <f>1-E13</f>
        <v>0.47</v>
      </c>
      <c r="G13" s="45"/>
      <c r="H13" s="271"/>
      <c r="I13" s="121">
        <f>レバーレート算出シート!F57</f>
        <v>0.77</v>
      </c>
      <c r="K13" s="18"/>
      <c r="L13" s="18"/>
      <c r="M13" s="19"/>
    </row>
    <row r="14" spans="2:13" ht="30" customHeight="1" thickTop="1" thickBot="1">
      <c r="B14" s="17"/>
      <c r="C14" s="120">
        <f>レバーレート算出シート!I13</f>
        <v>0</v>
      </c>
      <c r="D14" s="18"/>
      <c r="E14" s="37">
        <f>C14*E13</f>
        <v>0</v>
      </c>
      <c r="F14" s="37">
        <f>C14*F13</f>
        <v>0</v>
      </c>
      <c r="G14" s="35"/>
      <c r="H14" s="272"/>
      <c r="I14" s="43">
        <f>F14*I13</f>
        <v>0</v>
      </c>
      <c r="J14" s="51"/>
      <c r="K14" s="18"/>
      <c r="L14" s="18"/>
      <c r="M14" s="19"/>
    </row>
    <row r="15" spans="2:13" ht="95.25" customHeight="1" thickTop="1">
      <c r="B15" s="17"/>
      <c r="C15" s="18"/>
      <c r="D15" s="18"/>
      <c r="E15" s="277" t="s">
        <v>44</v>
      </c>
      <c r="F15" s="277"/>
      <c r="G15" s="46"/>
      <c r="H15" s="278" t="s">
        <v>43</v>
      </c>
      <c r="I15" s="278"/>
      <c r="J15" s="50"/>
      <c r="K15"/>
      <c r="L15"/>
      <c r="M15" s="19"/>
    </row>
    <row r="16" spans="2:13" ht="26.25" thickBot="1">
      <c r="B16" s="17"/>
      <c r="C16" s="80" t="s">
        <v>29</v>
      </c>
      <c r="D16" s="18"/>
      <c r="E16" s="24"/>
      <c r="F16" s="24"/>
      <c r="G16" s="24"/>
      <c r="H16" s="24"/>
      <c r="I16" s="18"/>
      <c r="J16" s="18"/>
      <c r="K16" s="18"/>
      <c r="L16" s="18"/>
      <c r="M16" s="19"/>
    </row>
    <row r="17" spans="2:13" ht="30" customHeight="1" thickTop="1" thickBot="1">
      <c r="B17" s="17"/>
      <c r="C17" s="120">
        <f>レバーレート算出シート!I17</f>
        <v>0</v>
      </c>
      <c r="D17" s="18"/>
      <c r="E17" s="24"/>
      <c r="F17" s="24"/>
      <c r="G17" s="24"/>
      <c r="H17" s="24"/>
      <c r="I17" s="18"/>
      <c r="J17" s="18"/>
      <c r="K17" s="18"/>
      <c r="L17" s="18"/>
      <c r="M17" s="19"/>
    </row>
    <row r="18" spans="2:13" ht="19.5" thickTop="1" thickBot="1">
      <c r="B18" s="5"/>
      <c r="C18" s="1"/>
      <c r="D18" s="1"/>
      <c r="F18" s="1"/>
      <c r="G18" s="1"/>
      <c r="H18" s="1"/>
      <c r="I18" s="1"/>
      <c r="J18" s="1"/>
      <c r="K18" s="1"/>
      <c r="L18" s="1"/>
      <c r="M18" s="6"/>
    </row>
    <row r="19" spans="2:13" ht="26.25" customHeight="1" thickTop="1" thickBot="1">
      <c r="B19" s="5"/>
      <c r="C19" s="81" t="s">
        <v>13</v>
      </c>
      <c r="D19" s="1"/>
      <c r="E19" s="81" t="s">
        <v>12</v>
      </c>
      <c r="H19" s="81" t="s">
        <v>57</v>
      </c>
      <c r="I19" s="1"/>
      <c r="J19" s="79" t="s">
        <v>31</v>
      </c>
      <c r="K19" s="93" t="s">
        <v>5</v>
      </c>
      <c r="L19" s="18"/>
      <c r="M19" s="6"/>
    </row>
    <row r="20" spans="2:13" ht="31.5" thickTop="1" thickBot="1">
      <c r="B20" s="5"/>
      <c r="C20" s="64">
        <f>E14</f>
        <v>0</v>
      </c>
      <c r="D20" s="2" t="s">
        <v>4</v>
      </c>
      <c r="E20" s="89">
        <f>H12</f>
        <v>0</v>
      </c>
      <c r="F20" s="2" t="s">
        <v>4</v>
      </c>
      <c r="G20" s="2"/>
      <c r="H20" s="90">
        <f>C23</f>
        <v>0</v>
      </c>
      <c r="I20" s="2" t="s">
        <v>1</v>
      </c>
      <c r="J20" s="91">
        <f>C20-E20-H20</f>
        <v>0</v>
      </c>
      <c r="K20" s="92" t="e">
        <f>J20/C20</f>
        <v>#DIV/0!</v>
      </c>
      <c r="L20" s="96"/>
      <c r="M20" s="6"/>
    </row>
    <row r="21" spans="2:13" ht="24.75" customHeight="1" thickTop="1" thickBot="1">
      <c r="B21" s="5"/>
      <c r="E21" s="15"/>
      <c r="F21" s="14"/>
      <c r="G21" s="14"/>
      <c r="H21" s="14"/>
      <c r="I21" s="1"/>
      <c r="M21" s="6"/>
    </row>
    <row r="22" spans="2:13" ht="30.75" customHeight="1" thickTop="1" thickBot="1">
      <c r="B22" s="5"/>
      <c r="C22" s="78" t="s">
        <v>47</v>
      </c>
      <c r="E22" s="15"/>
      <c r="F22" s="14"/>
      <c r="G22" s="14"/>
      <c r="H22" s="14"/>
      <c r="I22" s="1"/>
      <c r="J22" s="85" t="s">
        <v>34</v>
      </c>
      <c r="M22" s="6"/>
    </row>
    <row r="23" spans="2:13" ht="30.75" customHeight="1" thickTop="1" thickBot="1">
      <c r="B23" s="5"/>
      <c r="C23" s="120">
        <f>レバーレート算出シート!I21</f>
        <v>0</v>
      </c>
      <c r="E23" s="15"/>
      <c r="F23" s="14"/>
      <c r="G23" s="14"/>
      <c r="H23" s="14"/>
      <c r="I23" s="1"/>
      <c r="J23" s="41" t="e">
        <f>C20/H49</f>
        <v>#DIV/0!</v>
      </c>
      <c r="M23" s="6"/>
    </row>
    <row r="24" spans="2:13" ht="30.75" customHeight="1" thickTop="1">
      <c r="B24" s="5"/>
      <c r="E24" s="15"/>
      <c r="F24" s="14"/>
      <c r="G24" s="14"/>
      <c r="H24" s="14"/>
      <c r="I24" s="1"/>
      <c r="M24" s="6"/>
    </row>
    <row r="25" spans="2:13" ht="20.25" customHeight="1">
      <c r="B25" s="5"/>
      <c r="E25" s="15"/>
      <c r="J25" s="268" t="s">
        <v>10</v>
      </c>
      <c r="K25" s="268"/>
      <c r="L25" s="94"/>
      <c r="M25" s="6"/>
    </row>
    <row r="26" spans="2:13" ht="20.25" thickBot="1">
      <c r="B26" s="5"/>
      <c r="C26" s="26" t="s">
        <v>49</v>
      </c>
      <c r="D26" s="26"/>
      <c r="E26" s="26"/>
      <c r="F26" s="27"/>
      <c r="G26" s="27"/>
      <c r="H26" s="27"/>
      <c r="J26" s="266" t="s">
        <v>58</v>
      </c>
      <c r="K26" s="266"/>
      <c r="L26" s="94"/>
      <c r="M26" s="6"/>
    </row>
    <row r="27" spans="2:13" ht="20.25" customHeight="1">
      <c r="B27" s="5"/>
      <c r="C27" s="53" t="s">
        <v>46</v>
      </c>
      <c r="D27" s="28"/>
      <c r="E27" s="28"/>
      <c r="F27" s="29" t="s">
        <v>18</v>
      </c>
      <c r="G27" s="38"/>
      <c r="H27" s="38"/>
      <c r="J27" s="267">
        <f>K29*K30*(365-K31)*0.68</f>
        <v>0</v>
      </c>
      <c r="K27" s="267"/>
      <c r="L27" s="97"/>
      <c r="M27" s="6"/>
    </row>
    <row r="28" spans="2:13" ht="22.5" customHeight="1" thickBot="1">
      <c r="B28" s="5"/>
      <c r="C28" s="230" t="s">
        <v>19</v>
      </c>
      <c r="D28" s="30" t="s">
        <v>20</v>
      </c>
      <c r="E28" s="30"/>
      <c r="F28" s="56"/>
      <c r="G28" s="38"/>
      <c r="H28" s="38"/>
      <c r="J28" s="16"/>
      <c r="K28" s="16"/>
      <c r="L28" s="16"/>
      <c r="M28" s="6"/>
    </row>
    <row r="29" spans="2:13" ht="21" thickTop="1" thickBot="1">
      <c r="B29" s="5"/>
      <c r="C29" s="231"/>
      <c r="D29" s="233" t="s">
        <v>20</v>
      </c>
      <c r="E29" s="234"/>
      <c r="F29" s="31"/>
      <c r="G29" s="39"/>
      <c r="H29" s="39"/>
      <c r="J29" s="4" t="s">
        <v>0</v>
      </c>
      <c r="K29" s="122">
        <f>レバーレート算出シート!G32</f>
        <v>0</v>
      </c>
      <c r="L29" s="98"/>
      <c r="M29" s="6"/>
    </row>
    <row r="30" spans="2:13" ht="21" thickTop="1" thickBot="1">
      <c r="B30" s="5"/>
      <c r="C30" s="231"/>
      <c r="D30" s="65" t="s">
        <v>20</v>
      </c>
      <c r="E30" s="32"/>
      <c r="F30" s="33"/>
      <c r="G30" s="40"/>
      <c r="H30" s="40"/>
      <c r="J30" s="4" t="s">
        <v>6</v>
      </c>
      <c r="K30" s="123">
        <f>レバーレート算出シート!G33</f>
        <v>0</v>
      </c>
      <c r="L30" s="99"/>
      <c r="M30" s="6"/>
    </row>
    <row r="31" spans="2:13" ht="20.25" customHeight="1" thickTop="1" thickBot="1">
      <c r="B31" s="5"/>
      <c r="C31" s="232"/>
      <c r="D31" s="57" t="s">
        <v>21</v>
      </c>
      <c r="E31" s="57"/>
      <c r="F31" s="58" t="s">
        <v>22</v>
      </c>
      <c r="G31" s="38"/>
      <c r="H31" s="38"/>
      <c r="J31" s="4" t="s">
        <v>7</v>
      </c>
      <c r="K31" s="124">
        <f>レバーレート算出シート!G34</f>
        <v>0</v>
      </c>
      <c r="L31" s="13"/>
      <c r="M31" s="6"/>
    </row>
    <row r="32" spans="2:13" ht="20.25" customHeight="1" thickTop="1">
      <c r="B32" s="5"/>
      <c r="C32" s="230" t="s">
        <v>52</v>
      </c>
      <c r="D32" s="30" t="s">
        <v>20</v>
      </c>
      <c r="E32" s="30"/>
      <c r="F32" s="56"/>
      <c r="G32" s="38"/>
      <c r="H32" s="38"/>
      <c r="J32" s="55"/>
      <c r="K32" s="13"/>
      <c r="L32" s="13"/>
      <c r="M32" s="6"/>
    </row>
    <row r="33" spans="2:13" ht="20.25" customHeight="1">
      <c r="B33" s="5"/>
      <c r="C33" s="231"/>
      <c r="D33" s="233" t="s">
        <v>20</v>
      </c>
      <c r="E33" s="234"/>
      <c r="F33" s="66"/>
      <c r="G33" s="38"/>
      <c r="H33" s="38"/>
      <c r="J33" s="55"/>
      <c r="K33" s="13"/>
      <c r="L33" s="13"/>
      <c r="M33" s="6"/>
    </row>
    <row r="34" spans="2:13" ht="20.25" customHeight="1">
      <c r="B34" s="5"/>
      <c r="C34" s="231"/>
      <c r="D34" s="65" t="s">
        <v>20</v>
      </c>
      <c r="E34" s="32"/>
      <c r="F34" s="67"/>
      <c r="G34" s="38"/>
      <c r="H34" s="38"/>
      <c r="J34" s="55"/>
      <c r="K34" s="13"/>
      <c r="L34" s="13"/>
      <c r="M34" s="6"/>
    </row>
    <row r="35" spans="2:13" ht="22.5" customHeight="1" thickBot="1">
      <c r="B35" s="5"/>
      <c r="C35" s="248"/>
      <c r="D35" s="34" t="s">
        <v>51</v>
      </c>
      <c r="E35" s="59"/>
      <c r="F35" s="60" t="s">
        <v>45</v>
      </c>
      <c r="G35" s="54"/>
      <c r="H35" s="54"/>
      <c r="I35" s="54"/>
      <c r="M35" s="6"/>
    </row>
    <row r="36" spans="2:13" ht="22.5" customHeight="1">
      <c r="B36" s="5"/>
      <c r="F36" s="24"/>
      <c r="G36" s="24"/>
      <c r="H36" s="24"/>
      <c r="I36" s="24"/>
      <c r="M36" s="6"/>
    </row>
    <row r="37" spans="2:13" ht="22.5" customHeight="1">
      <c r="B37" s="5"/>
      <c r="C37" s="253" t="s">
        <v>41</v>
      </c>
      <c r="D37" s="253"/>
      <c r="E37" s="253"/>
      <c r="F37" s="253"/>
      <c r="G37" s="253"/>
      <c r="H37" s="253"/>
      <c r="I37" s="253"/>
      <c r="J37" s="253"/>
      <c r="K37" s="253"/>
      <c r="L37" s="55"/>
      <c r="M37" s="6"/>
    </row>
    <row r="38" spans="2:13" ht="22.5" customHeight="1">
      <c r="B38" s="5"/>
      <c r="C38" s="253" t="s">
        <v>42</v>
      </c>
      <c r="D38" s="253"/>
      <c r="E38" s="253"/>
      <c r="F38" s="253"/>
      <c r="G38" s="253"/>
      <c r="H38" s="253"/>
      <c r="I38" s="253"/>
      <c r="J38" s="253"/>
      <c r="K38" s="253"/>
      <c r="L38" s="55"/>
      <c r="M38" s="6"/>
    </row>
    <row r="39" spans="2:13" ht="22.5" customHeight="1">
      <c r="B39" s="5"/>
      <c r="C39" s="254" t="s">
        <v>50</v>
      </c>
      <c r="D39" s="254"/>
      <c r="E39" s="254"/>
      <c r="F39" s="254"/>
      <c r="G39" s="254"/>
      <c r="H39" s="254"/>
      <c r="I39" s="254"/>
      <c r="J39" s="254"/>
      <c r="K39" s="254"/>
      <c r="L39" s="95"/>
      <c r="M39" s="6"/>
    </row>
    <row r="40" spans="2:13" ht="18.75" thickBot="1">
      <c r="B40" s="8"/>
      <c r="C40" s="9"/>
      <c r="D40" s="9"/>
      <c r="E40" s="10"/>
      <c r="F40" s="9"/>
      <c r="G40" s="9"/>
      <c r="H40" s="9"/>
      <c r="I40" s="9"/>
      <c r="J40" s="9"/>
      <c r="K40" s="9"/>
      <c r="L40" s="9"/>
      <c r="M40" s="11"/>
    </row>
    <row r="41" spans="2:13" ht="242.25" customHeight="1" thickBot="1"/>
    <row r="42" spans="2:13" ht="24.75" thickBot="1">
      <c r="B42" s="282" t="s">
        <v>17</v>
      </c>
      <c r="C42" s="283"/>
      <c r="D42" s="283"/>
      <c r="E42" s="283"/>
      <c r="F42" s="283"/>
      <c r="G42" s="283"/>
      <c r="H42" s="283"/>
      <c r="I42" s="283"/>
      <c r="J42" s="283"/>
      <c r="K42" s="283"/>
      <c r="L42" s="283"/>
      <c r="M42" s="284"/>
    </row>
    <row r="43" spans="2:13">
      <c r="B43" s="5"/>
      <c r="M43" s="6"/>
    </row>
    <row r="44" spans="2:13" ht="30" customHeight="1" thickBot="1">
      <c r="B44" s="5"/>
      <c r="C44" s="86" t="s">
        <v>30</v>
      </c>
      <c r="E44" s="1"/>
      <c r="M44" s="6"/>
    </row>
    <row r="45" spans="2:13" ht="31.5" thickTop="1" thickBot="1">
      <c r="B45" s="5"/>
      <c r="C45" s="119">
        <f>レバーレート算出シート!G83</f>
        <v>0</v>
      </c>
      <c r="D45" s="2"/>
      <c r="E45" s="35"/>
      <c r="F45" s="2"/>
      <c r="G45" s="2"/>
      <c r="H45" s="2"/>
      <c r="M45" s="6"/>
    </row>
    <row r="46" spans="2:13" ht="18" customHeight="1" thickTop="1">
      <c r="B46" s="5"/>
      <c r="C46" s="35"/>
      <c r="D46" s="2"/>
      <c r="E46" s="35"/>
      <c r="F46" s="2"/>
      <c r="G46" s="2"/>
      <c r="H46" s="2"/>
      <c r="M46" s="6"/>
    </row>
    <row r="47" spans="2:13" ht="18.75" thickBot="1">
      <c r="B47" s="5"/>
      <c r="M47" s="6"/>
    </row>
    <row r="48" spans="2:13" ht="48.75" thickTop="1">
      <c r="B48" s="5"/>
      <c r="C48" s="68" t="s">
        <v>60</v>
      </c>
      <c r="D48" s="1"/>
      <c r="E48" s="87" t="s">
        <v>26</v>
      </c>
      <c r="F48" s="257"/>
      <c r="G48" s="258"/>
      <c r="H48" s="88" t="s">
        <v>3</v>
      </c>
      <c r="I48" s="1"/>
      <c r="J48" s="100" t="s">
        <v>59</v>
      </c>
      <c r="L48" s="88" t="s">
        <v>25</v>
      </c>
      <c r="M48" s="12"/>
    </row>
    <row r="49" spans="2:13" ht="30.75" thickBot="1">
      <c r="B49" s="5"/>
      <c r="C49" s="22">
        <f>C45+G61</f>
        <v>0</v>
      </c>
      <c r="D49" s="2" t="s">
        <v>1</v>
      </c>
      <c r="E49" s="36" t="e">
        <f>(C49+J49+L49)/H49</f>
        <v>#DIV/0!</v>
      </c>
      <c r="F49" s="257" t="s">
        <v>2</v>
      </c>
      <c r="G49" s="258"/>
      <c r="H49" s="44">
        <f>J27</f>
        <v>0</v>
      </c>
      <c r="I49" s="2" t="s">
        <v>4</v>
      </c>
      <c r="J49" s="22">
        <f>(C57+E57)</f>
        <v>0</v>
      </c>
      <c r="K49" s="2" t="s">
        <v>24</v>
      </c>
      <c r="L49" s="22">
        <f>J57</f>
        <v>0</v>
      </c>
      <c r="M49" s="12"/>
    </row>
    <row r="50" spans="2:13" ht="14.25" customHeight="1" thickTop="1">
      <c r="B50" s="5"/>
      <c r="C50" s="7"/>
      <c r="D50" s="1"/>
      <c r="E50" s="69"/>
      <c r="F50" s="1"/>
      <c r="G50" s="1"/>
      <c r="H50" s="1"/>
      <c r="I50" s="16"/>
      <c r="J50" s="1"/>
      <c r="K50" s="7"/>
      <c r="L50" s="7"/>
      <c r="M50" s="12"/>
    </row>
    <row r="51" spans="2:13" ht="24.75" customHeight="1">
      <c r="B51" s="5"/>
      <c r="C51" s="20" t="s">
        <v>8</v>
      </c>
      <c r="E51" s="256" t="s">
        <v>32</v>
      </c>
      <c r="F51" s="256"/>
      <c r="G51" s="256"/>
      <c r="H51" s="61"/>
      <c r="I51" s="61"/>
      <c r="M51" s="6"/>
    </row>
    <row r="52" spans="2:13" ht="32.25" customHeight="1">
      <c r="B52" s="5"/>
      <c r="C52" s="23" t="e">
        <f>C49/E52</f>
        <v>#DIV/0!</v>
      </c>
      <c r="E52" s="255" t="e">
        <f>E49*H49</f>
        <v>#DIV/0!</v>
      </c>
      <c r="F52" s="255"/>
      <c r="G52" s="255"/>
      <c r="H52" s="62"/>
      <c r="I52" s="71"/>
      <c r="J52" s="72"/>
      <c r="M52" s="6"/>
    </row>
    <row r="53" spans="2:13" ht="32.25" customHeight="1">
      <c r="B53" s="5"/>
      <c r="C53" s="70"/>
      <c r="E53" s="35"/>
      <c r="F53" s="35"/>
      <c r="G53" s="35"/>
      <c r="H53" s="62"/>
      <c r="I53" s="62"/>
      <c r="M53" s="6"/>
    </row>
    <row r="54" spans="2:13" ht="22.5" customHeight="1">
      <c r="B54" s="5"/>
      <c r="C54" s="73" t="s">
        <v>56</v>
      </c>
      <c r="E54" s="35"/>
      <c r="F54" s="35"/>
      <c r="G54" s="35"/>
      <c r="H54" s="62"/>
      <c r="I54" s="62"/>
      <c r="M54" s="6"/>
    </row>
    <row r="55" spans="2:13" ht="24.75" customHeight="1">
      <c r="B55" s="5"/>
      <c r="C55" s="77" t="s">
        <v>54</v>
      </c>
      <c r="M55" s="6"/>
    </row>
    <row r="56" spans="2:13" ht="18.75" thickBot="1">
      <c r="B56" s="5"/>
      <c r="C56" s="25" t="s">
        <v>12</v>
      </c>
      <c r="E56" s="25" t="s">
        <v>48</v>
      </c>
      <c r="F56" s="51"/>
      <c r="G56" s="251" t="s">
        <v>23</v>
      </c>
      <c r="H56" s="252"/>
      <c r="J56" s="25" t="s">
        <v>25</v>
      </c>
      <c r="M56" s="6"/>
    </row>
    <row r="57" spans="2:13" ht="31.5" thickTop="1" thickBot="1">
      <c r="B57" s="63"/>
      <c r="C57" s="22">
        <f>E20</f>
        <v>0</v>
      </c>
      <c r="D57" s="2" t="s">
        <v>24</v>
      </c>
      <c r="E57" s="22">
        <f>H20</f>
        <v>0</v>
      </c>
      <c r="F57" s="2" t="s">
        <v>2</v>
      </c>
      <c r="G57" s="249">
        <v>0.03</v>
      </c>
      <c r="H57" s="250"/>
      <c r="I57" s="2" t="s">
        <v>1</v>
      </c>
      <c r="J57" s="22">
        <f>(C57+E57)*G57</f>
        <v>0</v>
      </c>
      <c r="M57" s="6"/>
    </row>
    <row r="58" spans="2:13" ht="18.75" thickTop="1">
      <c r="B58" s="5"/>
      <c r="M58" s="6"/>
    </row>
    <row r="59" spans="2:13" ht="26.25" customHeight="1">
      <c r="B59" s="5"/>
      <c r="C59" s="77" t="s">
        <v>55</v>
      </c>
      <c r="M59" s="6"/>
    </row>
    <row r="60" spans="2:13" ht="18.75" thickBot="1">
      <c r="B60" s="5"/>
      <c r="C60" s="25" t="s">
        <v>53</v>
      </c>
      <c r="E60" s="101" t="s">
        <v>23</v>
      </c>
      <c r="G60" s="259" t="s">
        <v>25</v>
      </c>
      <c r="H60" s="260"/>
      <c r="J60" s="47"/>
      <c r="M60" s="6"/>
    </row>
    <row r="61" spans="2:13" ht="31.5" thickTop="1" thickBot="1">
      <c r="B61" s="63"/>
      <c r="C61" s="22">
        <f>C45</f>
        <v>0</v>
      </c>
      <c r="D61" s="2" t="s">
        <v>2</v>
      </c>
      <c r="E61" s="183">
        <v>0.03</v>
      </c>
      <c r="F61" s="2" t="s">
        <v>1</v>
      </c>
      <c r="G61" s="261">
        <f>C61*E61</f>
        <v>0</v>
      </c>
      <c r="H61" s="262"/>
      <c r="I61" s="2"/>
      <c r="J61" s="35"/>
      <c r="M61" s="6"/>
    </row>
    <row r="62" spans="2:13" ht="18.75" thickTop="1">
      <c r="B62" s="5"/>
      <c r="C62" s="3" t="s">
        <v>27</v>
      </c>
      <c r="M62" s="6"/>
    </row>
    <row r="63" spans="2:13" ht="32.25" customHeight="1" thickBot="1">
      <c r="B63" s="8"/>
      <c r="C63" s="74"/>
      <c r="D63" s="9"/>
      <c r="E63" s="75"/>
      <c r="F63" s="75"/>
      <c r="G63" s="75"/>
      <c r="H63" s="76"/>
      <c r="I63" s="76"/>
      <c r="J63" s="9"/>
      <c r="K63" s="9"/>
      <c r="L63" s="9"/>
      <c r="M63" s="11"/>
    </row>
  </sheetData>
  <sheetProtection algorithmName="SHA-512" hashValue="hHUDTV0LlNXBHU4ny+rKvs9XFlr70slLlWmWgETpSzj7eGfKXQS6f1cYJiXZaL3xEU/ZByHG/QyyVqIcLjOD/w==" saltValue="/UlafpunvnleoNISVRewDw==" spinCount="100000" sheet="1"/>
  <protectedRanges>
    <protectedRange sqref="C14 C17 C20 C23 E20 E13 F13 I13 K29:K31 C45 G57:H57 E61" name="範囲1"/>
  </protectedRanges>
  <mergeCells count="29">
    <mergeCell ref="G60:H60"/>
    <mergeCell ref="G61:H61"/>
    <mergeCell ref="B2:M2"/>
    <mergeCell ref="B8:M8"/>
    <mergeCell ref="J26:K26"/>
    <mergeCell ref="J27:K27"/>
    <mergeCell ref="J25:K25"/>
    <mergeCell ref="E10:F10"/>
    <mergeCell ref="H12:H14"/>
    <mergeCell ref="K6:M6"/>
    <mergeCell ref="C12:C13"/>
    <mergeCell ref="E15:F15"/>
    <mergeCell ref="H15:I15"/>
    <mergeCell ref="K4:M4"/>
    <mergeCell ref="H10:I10"/>
    <mergeCell ref="B42:M42"/>
    <mergeCell ref="C28:C31"/>
    <mergeCell ref="D29:E29"/>
    <mergeCell ref="G57:H57"/>
    <mergeCell ref="G56:H56"/>
    <mergeCell ref="C38:K38"/>
    <mergeCell ref="C37:K37"/>
    <mergeCell ref="C39:K39"/>
    <mergeCell ref="C32:C35"/>
    <mergeCell ref="D33:E33"/>
    <mergeCell ref="E52:G52"/>
    <mergeCell ref="E51:G51"/>
    <mergeCell ref="F49:G49"/>
    <mergeCell ref="F48:G48"/>
  </mergeCells>
  <phoneticPr fontId="2"/>
  <pageMargins left="0.7" right="0.7" top="0.75" bottom="0.75" header="0.3" footer="0.3"/>
  <pageSetup paperSize="9" scale="2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レバーレート算出シート</vt:lpstr>
      <vt:lpstr>（参考）算出用詳細シート</vt:lpstr>
      <vt:lpstr>'（参考）算出用詳細シート'!Print_Area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石原 修平（日整連）</dc:creator>
  <cp:lastModifiedBy>企画課 振興会</cp:lastModifiedBy>
  <cp:lastPrinted>2024-11-07T01:06:27Z</cp:lastPrinted>
  <dcterms:created xsi:type="dcterms:W3CDTF">2024-04-04T06:23:34Z</dcterms:created>
  <dcterms:modified xsi:type="dcterms:W3CDTF">2025-06-10T06:59:48Z</dcterms:modified>
</cp:coreProperties>
</file>